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png" ContentType="image/png"/>
  <Override PartName="/xl/media/image2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DI " sheetId="1" state="visible" r:id="rId2"/>
    <sheet name="Encargos Sociais" sheetId="2" state="visible" r:id="rId3"/>
    <sheet name="Resumo" sheetId="3" state="visible" r:id="rId4"/>
    <sheet name="Planilha Sintética" sheetId="4" state="visible" r:id="rId5"/>
  </sheets>
  <definedNames>
    <definedName function="false" hidden="false" localSheetId="0" name="_xlnm.Print_Area" vbProcedure="false">'BDI '!$A$1:$F$77</definedName>
    <definedName function="false" hidden="false" localSheetId="3" name="_xlnm.Print_Area" vbProcedure="false">'Planilha Sintética'!$A$1:$I$69</definedName>
    <definedName function="false" hidden="false" localSheetId="2" name="_xlnm.Print_Area" vbProcedure="false">Resumo!$A$1:$D$15</definedName>
    <definedName function="false" hidden="false" localSheetId="0" name="_xlnm.Print_Area_0" vbProcedure="false">'BDI '!$A$4:$F$77</definedName>
    <definedName function="false" hidden="false" localSheetId="0" name="_xlnm.Print_Area_0_0" vbProcedure="false">#REF!</definedName>
    <definedName function="false" hidden="false" localSheetId="2" name="_xlnm.Print_Area_0" vbProcedure="false">Resumo!$A$4:$D$15</definedName>
    <definedName function="false" hidden="false" localSheetId="3" name="_xlnm.Print_Area_0" vbProcedure="false">'Planilha Sintética'!$A$3:$I$69</definedName>
    <definedName function="false" hidden="false" localSheetId="3" name="_xlnm.Print_Area_0_0" vbProcedure="false">'Planilha Sintética'!$A$3:$H$78</definedName>
    <definedName function="false" hidden="false" localSheetId="3" name="_xlnm._FilterDatabase" vbProcedure="false">'Planilha Sintética'!$A$5:$H$69</definedName>
    <definedName function="false" hidden="false" localSheetId="3" name="_xlnm._FilterDatabase_0" vbProcedure="false">'Planilha Sintética'!$A$3:$I$69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<sst xmlns="http://schemas.openxmlformats.org/spreadsheetml/2006/main" count="443" uniqueCount="231">
  <si>
    <t xml:space="preserve">Empresa:</t>
  </si>
  <si>
    <t xml:space="preserve">CNPJ:</t>
  </si>
  <si>
    <t xml:space="preserve">OBJETO: CONSTRUÇÃO DO CENTRO DE FORMAÇÃO E APERFEIÇOAMENTO DE PRAÇAS – CEFAP.</t>
  </si>
  <si>
    <t xml:space="preserve">LOCAL: SETOR POLICIAL SUL, LOTE 03, Brasília - DF.</t>
  </si>
  <si>
    <t xml:space="preserve">MEMÓRIA DE CÁLCULO DO BDI - OBRA </t>
  </si>
  <si>
    <t xml:space="preserve">BDI ESTABELECIDO PARA ESTE PROJETO</t>
  </si>
  <si>
    <t xml:space="preserve">BDI  ESTABELECIDO PARA ESTE PROJETO</t>
  </si>
  <si>
    <t xml:space="preserve">BDI APLICADO AO PROJETO - BASEADO MANUAL DE ORIENTAÇÕES PARA ELABORAÇÃO DE PLANILHAS ORÇAMENTÁRIAS DE OBRAS PÚBLICAS – TCU (2014) E RELATÓRIO DO ACORDÃO Nº 2.622/2013.</t>
  </si>
  <si>
    <t xml:space="preserve">ITEM</t>
  </si>
  <si>
    <t xml:space="preserve">DISCRIMINAÇÃO</t>
  </si>
  <si>
    <t xml:space="preserve">TAXA % </t>
  </si>
  <si>
    <t xml:space="preserve">%</t>
  </si>
  <si>
    <t xml:space="preserve">TOTAL ACUMULADO</t>
  </si>
  <si>
    <t xml:space="preserve">01</t>
  </si>
  <si>
    <t xml:space="preserve">AC (Taxa de rateio da administração central)</t>
  </si>
  <si>
    <t xml:space="preserve">02</t>
  </si>
  <si>
    <t xml:space="preserve">R (Riscos e imprevistos)</t>
  </si>
  <si>
    <t xml:space="preserve">03</t>
  </si>
  <si>
    <t xml:space="preserve">S (Taxa representativa de seguros)</t>
  </si>
  <si>
    <t xml:space="preserve">04</t>
  </si>
  <si>
    <t xml:space="preserve">G (Taxa que representa o ônus das garantias exigidas em edital)</t>
  </si>
  <si>
    <t xml:space="preserve">SUBTOTAL:</t>
  </si>
  <si>
    <t xml:space="preserve">05</t>
  </si>
  <si>
    <t xml:space="preserve">Despesas Financeiras </t>
  </si>
  <si>
    <t xml:space="preserve">Taxa representativa de incidências de impostos (I)</t>
  </si>
  <si>
    <t xml:space="preserve">06</t>
  </si>
  <si>
    <t xml:space="preserve">COFINS - Contribuição para o Financiamento da Seguridade Social</t>
  </si>
  <si>
    <t xml:space="preserve">07</t>
  </si>
  <si>
    <t xml:space="preserve">PIS - Programa de Integração Social</t>
  </si>
  <si>
    <t xml:space="preserve">08</t>
  </si>
  <si>
    <t xml:space="preserve">ISS - Imposto Sobre Serviço de Qualquer Natureza</t>
  </si>
  <si>
    <t xml:space="preserve">09</t>
  </si>
  <si>
    <t xml:space="preserve">Lucro</t>
  </si>
  <si>
    <t xml:space="preserve">SUBTOTAL - (L)</t>
  </si>
  <si>
    <t xml:space="preserve">MEMÓRIA DE CÁLCULO DO BDI – EQUIPAMENTOS</t>
  </si>
  <si>
    <t xml:space="preserve">Despesas Financeiras</t>
  </si>
  <si>
    <t xml:space="preserve">10</t>
  </si>
  <si>
    <t xml:space="preserve">DECLARAÇÃO ENCARGOS SOCIAIS</t>
  </si>
  <si>
    <t xml:space="preserve">DISTRITO FEDERAL</t>
  </si>
  <si>
    <t xml:space="preserve">VIGÊNCIA:</t>
  </si>
  <si>
    <t xml:space="preserve">ENCARGOS SOCIAIS SOBRE A MÃO DE OBRA</t>
  </si>
  <si>
    <t xml:space="preserve">CÓDIGO</t>
  </si>
  <si>
    <t xml:space="preserve">DESCRIÇÃO</t>
  </si>
  <si>
    <t xml:space="preserve">HORISTA %</t>
  </si>
  <si>
    <t xml:space="preserve">MENSALISTA %</t>
  </si>
  <si>
    <t xml:space="preserve">GRUPO A</t>
  </si>
  <si>
    <t xml:space="preserve">A1</t>
  </si>
  <si>
    <t xml:space="preserve">INSS</t>
  </si>
  <si>
    <t xml:space="preserve">A2</t>
  </si>
  <si>
    <t xml:space="preserve">SESI</t>
  </si>
  <si>
    <t xml:space="preserve">A3</t>
  </si>
  <si>
    <t xml:space="preserve">SENAI</t>
  </si>
  <si>
    <t xml:space="preserve">A4</t>
  </si>
  <si>
    <t xml:space="preserve">INCRA</t>
  </si>
  <si>
    <t xml:space="preserve">A5</t>
  </si>
  <si>
    <t xml:space="preserve">SEBRAE</t>
  </si>
  <si>
    <t xml:space="preserve">A6</t>
  </si>
  <si>
    <t xml:space="preserve">SALÁRIO EDUCAÇÃO</t>
  </si>
  <si>
    <t xml:space="preserve">A7</t>
  </si>
  <si>
    <t xml:space="preserve">SEGURO CONTRA ACIDENTES DE TRABALHO</t>
  </si>
  <si>
    <t xml:space="preserve">A8</t>
  </si>
  <si>
    <t xml:space="preserve">FGTS</t>
  </si>
  <si>
    <t xml:space="preserve">A9</t>
  </si>
  <si>
    <t xml:space="preserve">SECONCI</t>
  </si>
  <si>
    <t xml:space="preserve">A</t>
  </si>
  <si>
    <t xml:space="preserve">TOTAL</t>
  </si>
  <si>
    <t xml:space="preserve">GRUPO B</t>
  </si>
  <si>
    <t xml:space="preserve">B1</t>
  </si>
  <si>
    <t xml:space="preserve">REPOUSO SEMANAL REMUNERADO</t>
  </si>
  <si>
    <t xml:space="preserve">B2</t>
  </si>
  <si>
    <t xml:space="preserve">FERIADOS</t>
  </si>
  <si>
    <t xml:space="preserve">B3</t>
  </si>
  <si>
    <t xml:space="preserve">AUXÍLIO ENFERMIDADE</t>
  </si>
  <si>
    <t xml:space="preserve">B4</t>
  </si>
  <si>
    <t xml:space="preserve">13º SALÁRIO</t>
  </si>
  <si>
    <t xml:space="preserve">B5</t>
  </si>
  <si>
    <t xml:space="preserve">LICENÇA PATERNIDADE</t>
  </si>
  <si>
    <t xml:space="preserve">B6</t>
  </si>
  <si>
    <t xml:space="preserve">FALTAS JUSTIFICADAS</t>
  </si>
  <si>
    <t xml:space="preserve">B7</t>
  </si>
  <si>
    <t xml:space="preserve">DIAS DE CHUVA</t>
  </si>
  <si>
    <t xml:space="preserve">B8</t>
  </si>
  <si>
    <t xml:space="preserve">AUXÍLIO ACIDENTE DE TRABALHO</t>
  </si>
  <si>
    <t xml:space="preserve">B9</t>
  </si>
  <si>
    <t xml:space="preserve">FÉRIAS GOZADAS</t>
  </si>
  <si>
    <t xml:space="preserve">B10</t>
  </si>
  <si>
    <t xml:space="preserve">SALÁRIO MATERNIDADE</t>
  </si>
  <si>
    <t xml:space="preserve">B</t>
  </si>
  <si>
    <t xml:space="preserve">GRUPO C</t>
  </si>
  <si>
    <t xml:space="preserve">C1</t>
  </si>
  <si>
    <t xml:space="preserve">AVISO PRÉVIO INDENIZADO</t>
  </si>
  <si>
    <t xml:space="preserve">C2</t>
  </si>
  <si>
    <t xml:space="preserve">AVISO PRÉVIO TRABALHADO</t>
  </si>
  <si>
    <t xml:space="preserve">C3</t>
  </si>
  <si>
    <t xml:space="preserve">FÉRIAS INDENIZADAS</t>
  </si>
  <si>
    <t xml:space="preserve">C4</t>
  </si>
  <si>
    <t xml:space="preserve">DEPÓSITO RESCISÃO SEM JUSTA CAUSA</t>
  </si>
  <si>
    <t xml:space="preserve">C5</t>
  </si>
  <si>
    <t xml:space="preserve">INDENIZAÇÃO ADICIONAL</t>
  </si>
  <si>
    <t xml:space="preserve">C</t>
  </si>
  <si>
    <t xml:space="preserve">GRUPO D</t>
  </si>
  <si>
    <t xml:space="preserve">REINCIDÊNCIA DE GRUPO A SOBRE GRUPO B</t>
  </si>
  <si>
    <t xml:space="preserve">REINCIDÊNCIA DE GRUPO A SOBRE AVISO PRÉVIO TRABALHADO E REINCIDÊNCIA DO FGTS SOBRE AVISO PRÉVIO INDENIZADO</t>
  </si>
  <si>
    <t xml:space="preserve">D</t>
  </si>
  <si>
    <t xml:space="preserve">TOTAL GERAL (A + B +C +D)</t>
  </si>
  <si>
    <t xml:space="preserve">RESUMO</t>
  </si>
  <si>
    <t xml:space="preserve">CUSTO NÃO DESONERADO</t>
  </si>
  <si>
    <t xml:space="preserve">PREÇO NÃO DESONERADO (CUSTO + BDI)</t>
  </si>
  <si>
    <t xml:space="preserve">01.00.000</t>
  </si>
  <si>
    <t xml:space="preserve">DIVERSOS</t>
  </si>
  <si>
    <t xml:space="preserve">02.00.000</t>
  </si>
  <si>
    <t xml:space="preserve">REDE DE LÓGICA / CFTV/ SONORIZAÇÃO </t>
  </si>
  <si>
    <t xml:space="preserve">03.00.000</t>
  </si>
  <si>
    <t xml:space="preserve">EQUIPAMENTOS</t>
  </si>
  <si>
    <t xml:space="preserve">Obra:</t>
  </si>
  <si>
    <t xml:space="preserve">CENTRO DE FORMAÇÃO E APERFEIÇOAMENTO DE PRAÇAS – CEFAP – PLANILHA DE ITENS NÃO CUSTEADOS PELO CONVÊNIO</t>
  </si>
  <si>
    <t xml:space="preserve">SINAPI - 06/2019 - NÃO DESONERADO - (ENCARGOS SOCIAIS NÃO DESONERADOS:114,09%(HORA) 73,43%(MÊS))</t>
  </si>
  <si>
    <t xml:space="preserve">Local:</t>
  </si>
  <si>
    <t xml:space="preserve">SETOR POLICIAL SUL, LOTE 03, Brasília - DF.</t>
  </si>
  <si>
    <t xml:space="preserve">Código</t>
  </si>
  <si>
    <t xml:space="preserve">Referência</t>
  </si>
  <si>
    <t xml:space="preserve">Tipo</t>
  </si>
  <si>
    <t xml:space="preserve">Ud</t>
  </si>
  <si>
    <t xml:space="preserve">Resumo</t>
  </si>
  <si>
    <t xml:space="preserve">Quantidade</t>
  </si>
  <si>
    <t xml:space="preserve">Preço (R$)</t>
  </si>
  <si>
    <t xml:space="preserve">Valor (R$)</t>
  </si>
  <si>
    <t xml:space="preserve">Valor com BDI (R$)</t>
  </si>
  <si>
    <t xml:space="preserve">Capítulo</t>
  </si>
  <si>
    <t xml:space="preserve">CC.0116</t>
  </si>
  <si>
    <t xml:space="preserve">DS</t>
  </si>
  <si>
    <t xml:space="preserve">Composição</t>
  </si>
  <si>
    <t xml:space="preserve">UN</t>
  </si>
  <si>
    <t xml:space="preserve">AUTOMATIZAÇÃO DE PORTÃO COM MOTOR - INCLUSO FUNDAÇÃO - PADRÃO CBMDF</t>
  </si>
  <si>
    <t xml:space="preserve">CC.0067</t>
  </si>
  <si>
    <t xml:space="preserve">CPU</t>
  </si>
  <si>
    <t xml:space="preserve">BICICLETÁRIO EM AÇO INOX PADRÃO CBMDF - 10 LUGARES - FORNECIMENTO E INSTALAÇÃO</t>
  </si>
  <si>
    <t xml:space="preserve">CC.0212</t>
  </si>
  <si>
    <t xml:space="preserve">FORNECIMENTO E MONTAGEM DE GUIA DE CABOS HORIZONTAIS FECHADO DE CORPO DE AÇO SAE 1020, PROF=40MM</t>
  </si>
  <si>
    <t xml:space="preserve">SINAPI</t>
  </si>
  <si>
    <t xml:space="preserve">M</t>
  </si>
  <si>
    <t xml:space="preserve">CABO ELETRÔNICO CATEGORIA 6, INSTALADO EM EDIFICAÇÃO INSTITUCIONAL - FORNECIMENTO E INSTALAÇÃO. AF_03/2018</t>
  </si>
  <si>
    <t xml:space="preserve">CABO TELEFÔNICO CCI-50 2 PARES, SEM BLINDAGEM, INSTALADO EM DISTRIBUIÇÃO DE EDIFICAÇÃO INSTITUCIONAL - FORNECIMENTO E INSTALAÇÃO. AF_03/2018</t>
  </si>
  <si>
    <t xml:space="preserve">CABO TELEFÔNICO CI-50 30 PARES INSTALADO EM ENTRADA DE EDIFICAÇÃO - FORNECIMENTO E INSTALAÇÃO. AF_03/2018</t>
  </si>
  <si>
    <t xml:space="preserve">CC.0155</t>
  </si>
  <si>
    <t xml:space="preserve">CABO POLARIZADO CRISTAL 2 X 2,5 MM, REFERÊNCIA SUMAY SM-CPC 225 OU EQUIVALENTE - FORNECIMENTO E INSTALAÇÃO</t>
  </si>
  <si>
    <t xml:space="preserve">CC.0213</t>
  </si>
  <si>
    <t xml:space="preserve">CABO DE FIBRA ÓTICA DE 6 VIAS</t>
  </si>
  <si>
    <t xml:space="preserve">CC.0156</t>
  </si>
  <si>
    <t xml:space="preserve">FILTRO LINHA 12 TOMADAS, ESPAÇADAS, PROTETOR ELETRÔNICO, EMPLAC OU EQUIVALENTE – FORNECIMENTO E INSTALAÇÃO</t>
  </si>
  <si>
    <t xml:space="preserve">TOMADA DE REDE RJ45 - FORNECIMENTO E INSTALAÇÃO. AF_11/2019 </t>
  </si>
  <si>
    <t xml:space="preserve">TOMADA PARA TELEFONE RJ11 - FORNECIMENTO E INSTALAÇÃO. AF_11/2019 </t>
  </si>
  <si>
    <t xml:space="preserve">CC.0214</t>
  </si>
  <si>
    <t xml:space="preserve">TOMADA DUPLA PARA LÓGICA RJ45, CAT.6, COM CAIXA PVC, EMBUTIR, COMPLETA</t>
  </si>
  <si>
    <t xml:space="preserve">CC.0059</t>
  </si>
  <si>
    <t xml:space="preserve">CONECTOR MACHO RJ - 45, CATEGORIA 6 - FORNECIMENTO E INSTALAÇÃO</t>
  </si>
  <si>
    <t xml:space="preserve">03.01.000</t>
  </si>
  <si>
    <t xml:space="preserve">REDE DE LÓGICA</t>
  </si>
  <si>
    <t xml:space="preserve">PATCH PANEL 24 PORTAS, CATEGORIA 6 - FORNECIMENTO E INSTALAÇÃO. AF_03/2018</t>
  </si>
  <si>
    <t xml:space="preserve">CC.0060</t>
  </si>
  <si>
    <t xml:space="preserve">VOICE PANEL 30 PORTAS CAT 6 - FORNECIMENTO E INSTALAÇÃO</t>
  </si>
  <si>
    <t xml:space="preserve">CC.0061</t>
  </si>
  <si>
    <t xml:space="preserve">SWITCH 48 PORTAS 10/100/1000T POE ALLIED TELESIS OU SIMILAR - FORNECIMENTO E INSTALAÇÃO</t>
  </si>
  <si>
    <t xml:space="preserve">CC.0062</t>
  </si>
  <si>
    <t xml:space="preserve">RACK ABERTO 19” 32U X 470MM – WBX RACKS OU EQUIVALENTE - FORNECIMENTO E MONTAGEM</t>
  </si>
  <si>
    <t xml:space="preserve">CC.0063</t>
  </si>
  <si>
    <t xml:space="preserve">ACCESS POINT POE UNIFI UAP AC PRO UBIQUITI OU EQUIVALENTE - FORNECIMENTO E INSTALAÇÃO</t>
  </si>
  <si>
    <t xml:space="preserve">03.02.000</t>
  </si>
  <si>
    <t xml:space="preserve">SONORIZAÇÃO</t>
  </si>
  <si>
    <t xml:space="preserve">CC.0039</t>
  </si>
  <si>
    <t xml:space="preserve">RECEIVER DE SOM AMBIENTE FRAHM SLIM 2500 APP MULTI-CHANNEL USB, SD, FM E BLUETOOTH - ATÉ 30 CAIXAS - FORNECIMENTO E INSTALAÇÃO</t>
  </si>
  <si>
    <t xml:space="preserve">CC.0040</t>
  </si>
  <si>
    <t xml:space="preserve">CAIXA DE SOM ARANDELA FRAHM 6" BORDERLESS REDONDA COAXIAL BRANCA - 50 WATTS RMS - FORNECIMENTO E INSTALAÇÃO</t>
  </si>
  <si>
    <t xml:space="preserve">CC.0041</t>
  </si>
  <si>
    <t xml:space="preserve">CAIXA DE SOM ACÚSTICA ONEAL OB 115 PASSIVA PRETA - 60 WATTS RMS - FORNECIMENTO E INSTALAÇÃO</t>
  </si>
  <si>
    <t xml:space="preserve">CC.0042</t>
  </si>
  <si>
    <t xml:space="preserve">TRANSFORMADOR DE ÁUDIO DE TRONCO 70/100V FRAHM T50 - FORNECIMENTO E INSTALAÇÃO</t>
  </si>
  <si>
    <t xml:space="preserve">CC.0043</t>
  </si>
  <si>
    <t xml:space="preserve">TRANSFORMADOR DE ÁUDIO TRAFO DE LINHA - MODELO: T10I FRAHM OU EQUIVALENTE</t>
  </si>
  <si>
    <t xml:space="preserve">CC.0044</t>
  </si>
  <si>
    <t xml:space="preserve">MICROFONE DE MESA COM CABO MODELO XLR X P10 MONO 7,80MTS HT82 PRETO YOGA OU EQUIVALENTE</t>
  </si>
  <si>
    <t xml:space="preserve">03.03.000</t>
  </si>
  <si>
    <t xml:space="preserve">CFTV</t>
  </si>
  <si>
    <t xml:space="preserve">CC.0045</t>
  </si>
  <si>
    <t xml:space="preserve">CÂMERA MODELO IP INTELBRAS FULL HD VIP 3230 B 1080P 30M OU EQUIVALENTE - FORNECIMENTO E INSTALAÇÃO</t>
  </si>
  <si>
    <t xml:space="preserve">CC.0046</t>
  </si>
  <si>
    <t xml:space="preserve">SPEED DOME IP WIFI TOP CAM 1.3MP ZOOM 4X - MODELO P2P SL-130IPC851 INT. E EXT. S/ FIO MICRO SD DE ATÉ 64GB OU EQUIVALENTE</t>
  </si>
  <si>
    <t xml:space="preserve">CC.0047</t>
  </si>
  <si>
    <t xml:space="preserve">CÂMERA MODELO IP INTELBRAS VIP S3330 G2 FULL HD 3MP, 30M, 3.6MM, ONVIF OU EQUIVALENTE - FORNECIMENTO E INSTALAÇÃO</t>
  </si>
  <si>
    <t xml:space="preserve">CC.0133</t>
  </si>
  <si>
    <t xml:space="preserve">GRAVADOR DE VÍDEO EM REDE ATÉ 16 CANAIS, MODELO REFERÊNCIA NVD 5016 4K INTELBRAS OU EQUIVALENTE - FORNECIMENTO E INSTALAÇÃO</t>
  </si>
  <si>
    <t xml:space="preserve">CC.0134</t>
  </si>
  <si>
    <t xml:space="preserve">HD SATA 8TB MODELO SEAGATE IRONWOLF 3.5'’ OU EQUIVALENTE - FORNECIMENTO E INSTALAÇÃO</t>
  </si>
  <si>
    <t xml:space="preserve">CC.0135</t>
  </si>
  <si>
    <t xml:space="preserve">NOBREAK BACK-UPS, 2200VA 2,2KVA, BIVOLT, MODELO BZ2200I-BR APC OU EQUIVALENTE - FORNECIMENTO E INSTALAÇÃO</t>
  </si>
  <si>
    <t xml:space="preserve">CC.0157</t>
  </si>
  <si>
    <t xml:space="preserve">COMPUTADOR INTEL CORE I5 8ª GERAÇÃO, HD 1TB, 4 GB DDR4, WINDOWS 10, MARCA DELL OU EQUIVALENTE, COM MOUSE USB MODELO HP X900 PRETO OU EQUIVALENTE, MONITOR LED 24”, FULL HD, HDMI/VGA, WIDESCREEN CURVO, MODELO SAMSUNG OU EQUIVALENTE E TECLADO ABNT-2 USB, 110 TECLAS, MODELO HP KEYBOARD 100 2UN30AA OU EQUIVALENTE- FORNECIMENTO E INSTALAÇÃO</t>
  </si>
  <si>
    <t xml:space="preserve">03.04.000</t>
  </si>
  <si>
    <t xml:space="preserve">AR-CONDICIONADO</t>
  </si>
  <si>
    <t xml:space="preserve">CC.0016</t>
  </si>
  <si>
    <t xml:space="preserve">UNIDADE EVAPORADORA/ CONDENSADORA HI WALL 12000 BTU/H INVERTER</t>
  </si>
  <si>
    <t xml:space="preserve">CC.0017</t>
  </si>
  <si>
    <t xml:space="preserve">UNIDADE EVAPORADORA/ CONDENSADORA HI WALL 18000 BTU/H INVERTER</t>
  </si>
  <si>
    <t xml:space="preserve">CC.0018</t>
  </si>
  <si>
    <t xml:space="preserve">UNIDADE EVAPORADORA/ CONDENSADORA HI WALL 22000 BTU/H INVERTER</t>
  </si>
  <si>
    <t xml:space="preserve">CC.0019</t>
  </si>
  <si>
    <t xml:space="preserve">UNIDADE EVAPORADORA/ CONDENSADORA HI WALL 24000 BTU/H INVERTER</t>
  </si>
  <si>
    <t xml:space="preserve">CC.0020</t>
  </si>
  <si>
    <t xml:space="preserve">UNIDADE EVAPORADORA/ CONDENSADORA HI WALL 27000 BTU/H INVERTER</t>
  </si>
  <si>
    <t xml:space="preserve">CC.0021</t>
  </si>
  <si>
    <t xml:space="preserve">UNIDADE EVAPORADORA/ CONDENSADORA HI WALL 31000 BTU/H INVERTER</t>
  </si>
  <si>
    <t xml:space="preserve">CC.0022</t>
  </si>
  <si>
    <t xml:space="preserve">UNIDADE EVAPORADORA/ CONDENSADORA PISO TETO 36000 BTU/H INVERTER</t>
  </si>
  <si>
    <t xml:space="preserve">CC.0023</t>
  </si>
  <si>
    <t xml:space="preserve">UNIDADE EVAPORADORA/ CONDENSADORA PISO TETO 48000 BTU/H INVERTER</t>
  </si>
  <si>
    <t xml:space="preserve">CC.0024</t>
  </si>
  <si>
    <t xml:space="preserve">UNIDADE EVAPORADORA/ CONDENSADORA CASSETE 31000 BTU/H INVERTER</t>
  </si>
  <si>
    <t xml:space="preserve">CC.0025</t>
  </si>
  <si>
    <t xml:space="preserve">UNIDADE EVAPORADORA/ CONDENSADORA CASSETE 36000 BTU/H INVERTER</t>
  </si>
  <si>
    <t xml:space="preserve">CC.0026</t>
  </si>
  <si>
    <t xml:space="preserve">UNIDADE EVAPORADORA/ CONDENSADORA CASSETE 42000 BTU/H INVERTER</t>
  </si>
  <si>
    <t xml:space="preserve">CC.0027</t>
  </si>
  <si>
    <t xml:space="preserve">UNIDADE EVAPORADORA/ CONDENSADORA CASSETE 50000 BTU/H INVERTER</t>
  </si>
  <si>
    <t xml:space="preserve">03.05.000</t>
  </si>
  <si>
    <t xml:space="preserve">SISTEMA FOTOVOLTAICO</t>
  </si>
  <si>
    <t xml:space="preserve">CC.0097</t>
  </si>
  <si>
    <t xml:space="preserve">kWp</t>
  </si>
  <si>
    <t xml:space="preserve">SISTEMA FOTOVOLTAICO COMPOSTO POR MÓDULOS FOTOVOLTAICOS 380W MONOCRISTALINO; INVERSOR FOTOVOLTAICO; ESTRUTURA PARA FIXAÇÃO DOS MÓDULOS; CABEAMENTO SOLAR ESPECIAL COM CONDUTORES E CONECTORES; SISTEMA DE PROTEÇÃO ELÉTRICA CONTRA SURTOS (STRINGBOX); SISTEMA DE MONITORAMENTO DA PRODUÇÃO DE ENERGIA, COM ACESSO À APLICATIVO PELO CELULAR; PROJETO TÉCNICO DO SISTEMA SOLAR, DIAGRAMA UNIFILAR; PARECER DE ACESSO JUNTO À CONCESSIONÁRIA DE ENERGIA LOCAL; PREPARAÇÃO DA DOCUMENTAÇÃO EXIGIDA PELA DISTRIBUIDORA (MEMORIAL DESCRITIVO, CERTIFICAÇÕES, MANUAIS TÉCNICOS, ART, DENTRE OUTROS); INTERMEDIAÇÃO DE TODO O PROCESSO JUNTO À DISTRIBUIDORA; SEGURO NO TRANSPORTE E NA MONTAGEM – FRETE, FORNECIMENTO E INSTALAÇÃO.</t>
  </si>
  <si>
    <t xml:space="preserve">TOTAL GERAL </t>
  </si>
  <si>
    <t xml:space="preserve">TOTAL OBRAS</t>
  </si>
  <si>
    <t xml:space="preserve">TOTAL EQUIPAMENTOS 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</si>
</sst>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0%"/>
    <numFmt numFmtId="166" formatCode="0%"/>
    <numFmt numFmtId="167" formatCode="@"/>
    <numFmt numFmtId="168" formatCode="_(* #,##0.00_);_(* \(#,##0.00\);_(* \-??_);_(@_)"/>
    <numFmt numFmtId="169" formatCode="#,##0.00"/>
    <numFmt numFmtId="170" formatCode="00"/>
    <numFmt numFmtId="171" formatCode="_-&quot;R$ &quot;* #,##0.00_-;&quot;-R$ &quot;* #,##0.00_-;_-&quot;R$ &quot;* \-??_-;_-@_-"/>
  </numFmts>
  <fonts count="2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333333"/>
      <name val="Calibri"/>
      <family val="2"/>
      <charset val="1"/>
    </font>
    <font>
      <b val="true"/>
      <sz val="11"/>
      <color rgb="FF000000"/>
      <name val="Lucida Sans Unicode"/>
      <family val="2"/>
      <charset val="1"/>
    </font>
    <font>
      <b val="true"/>
      <sz val="12"/>
      <name val="Arial"/>
      <family val="2"/>
      <charset val="1"/>
    </font>
    <font>
      <b val="true"/>
      <sz val="10"/>
      <name val="Arial"/>
      <family val="2"/>
      <charset val="1"/>
    </font>
    <font>
      <sz val="10"/>
      <name val="Arial"/>
      <family val="2"/>
      <charset val="1"/>
    </font>
    <font>
      <sz val="12"/>
      <name val="Arial"/>
      <family val="2"/>
      <charset val="1"/>
    </font>
    <font>
      <b val="true"/>
      <sz val="14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2"/>
      <color rgb="FFFFFFFF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0"/>
      <name val="Calibri"/>
      <family val="2"/>
      <charset val="1"/>
    </font>
    <font>
      <sz val="13"/>
      <color rgb="FF000000"/>
      <name val="Calibri"/>
      <family val="2"/>
      <charset val="1"/>
    </font>
    <font>
      <sz val="15"/>
      <color rgb="FF000000"/>
      <name val="Verdana"/>
      <family val="2"/>
      <charset val="1"/>
    </font>
    <font>
      <sz val="11"/>
      <color rgb="FF000000"/>
      <name val="Verdana"/>
      <family val="2"/>
      <charset val="1"/>
    </font>
    <font>
      <b val="true"/>
      <sz val="13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"/>
      <color rgb="FF000000"/>
      <name val="Verdana"/>
      <family val="2"/>
      <charset val="1"/>
    </font>
  </fonts>
  <fills count="14">
    <fill>
      <patternFill patternType="none"/>
    </fill>
    <fill>
      <patternFill patternType="gray125"/>
    </fill>
    <fill>
      <patternFill patternType="solid">
        <fgColor rgb="FFBFBFBF"/>
        <bgColor rgb="FFBDD7EE"/>
      </patternFill>
    </fill>
    <fill>
      <patternFill patternType="solid">
        <fgColor rgb="FFFFFBCC"/>
        <bgColor rgb="FFFFFFFF"/>
      </patternFill>
    </fill>
    <fill>
      <patternFill patternType="solid">
        <fgColor rgb="FF9BBB59"/>
        <bgColor rgb="FF969696"/>
      </patternFill>
    </fill>
    <fill>
      <patternFill patternType="solid">
        <fgColor rgb="FF969696"/>
        <bgColor rgb="FF808080"/>
      </patternFill>
    </fill>
    <fill>
      <patternFill patternType="solid">
        <fgColor rgb="FFFFFFFF"/>
        <bgColor rgb="FFFFFBCC"/>
      </patternFill>
    </fill>
    <fill>
      <patternFill patternType="solid">
        <fgColor rgb="FF808080"/>
        <bgColor rgb="FF969696"/>
      </patternFill>
    </fill>
    <fill>
      <patternFill patternType="solid">
        <fgColor rgb="FF5B9BD5"/>
        <bgColor rgb="FF969696"/>
      </patternFill>
    </fill>
    <fill>
      <patternFill patternType="solid">
        <fgColor rgb="FFBDD7EE"/>
        <bgColor rgb="FF99CCFF"/>
      </patternFill>
    </fill>
    <fill>
      <patternFill patternType="solid">
        <fgColor rgb="FFDFFFBF"/>
        <bgColor rgb="FFFFFBCC"/>
      </patternFill>
    </fill>
    <fill>
      <patternFill patternType="solid">
        <fgColor rgb="FF269900"/>
        <bgColor rgb="FF3FB219"/>
      </patternFill>
    </fill>
    <fill>
      <patternFill patternType="solid">
        <fgColor rgb="FF3FB219"/>
        <bgColor rgb="FF269900"/>
      </patternFill>
    </fill>
    <fill>
      <patternFill patternType="solid">
        <fgColor rgb="FF71E44B"/>
        <bgColor rgb="FF9BBB59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hair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>
        <color rgb="FF5B9BD5"/>
      </left>
      <right style="thin">
        <color rgb="FF5B9BD5"/>
      </right>
      <top style="thin">
        <color rgb="FF5B9BD5"/>
      </top>
      <bottom style="thin">
        <color rgb="FF5B9BD5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5" fontId="0" fillId="2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5" fontId="0" fillId="3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3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7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8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3" borderId="0" xfId="2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5" fontId="8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8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7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6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6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6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6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7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7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8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7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3" fillId="8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5" fillId="3" borderId="6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70" fontId="15" fillId="9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9" borderId="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5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9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8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8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0" borderId="7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2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8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9" fillId="10" borderId="0" xfId="0" applyFont="true" applyBorder="false" applyAlignment="true" applyProtection="true">
      <alignment horizontal="left" vertical="top" textRotation="0" wrapText="false" indent="0" shrinkToFit="false"/>
      <protection locked="false" hidden="false"/>
    </xf>
    <xf numFmtId="164" fontId="19" fillId="10" borderId="0" xfId="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4" fontId="19" fillId="1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9" fillId="1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9" fontId="20" fillId="1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9" fillId="1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21" fillId="10" borderId="8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9" fontId="21" fillId="1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1" fillId="1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11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7" fillId="11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22" fillId="11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9" fontId="17" fillId="11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22" fillId="11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2" fillId="12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7" fillId="12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22" fillId="12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9" fontId="17" fillId="1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22" fillId="1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2" fillId="3" borderId="0" xfId="0" applyFont="true" applyBorder="false" applyAlignment="true" applyProtection="true">
      <alignment horizontal="left" vertical="top" textRotation="0" wrapText="false" indent="0" shrinkToFit="false"/>
      <protection locked="false" hidden="true"/>
    </xf>
    <xf numFmtId="164" fontId="20" fillId="6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20" fillId="6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9" fontId="20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20" fillId="3" borderId="0" xfId="0" applyFont="true" applyBorder="false" applyAlignment="true" applyProtection="true">
      <alignment horizontal="center" vertical="center" textRotation="0" wrapText="false" indent="0" shrinkToFit="false"/>
      <protection locked="false" hidden="true"/>
    </xf>
    <xf numFmtId="164" fontId="22" fillId="6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22" fillId="12" borderId="8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9" fontId="17" fillId="1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2" fillId="1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6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2" fillId="13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7" fillId="13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22" fillId="13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9" fontId="17" fillId="1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22" fillId="1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2" fillId="13" borderId="8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9" fontId="17" fillId="1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2" fillId="1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11" borderId="8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9" fontId="17" fillId="11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2" fillId="11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269900"/>
      <rgbColor rgb="FF000080"/>
      <rgbColor rgb="FF808000"/>
      <rgbColor rgb="FF800080"/>
      <rgbColor rgb="FF008080"/>
      <rgbColor rgb="FFBFBFBF"/>
      <rgbColor rgb="FF808080"/>
      <rgbColor rgb="FF5B9BD5"/>
      <rgbColor rgb="FF993366"/>
      <rgbColor rgb="FFFFFB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FFFBF"/>
      <rgbColor rgb="FFFFFF99"/>
      <rgbColor rgb="FF99CCFF"/>
      <rgbColor rgb="FFFF99CC"/>
      <rgbColor rgb="FFCC99FF"/>
      <rgbColor rgb="FFFFCC99"/>
      <rgbColor rgb="FF3366FF"/>
      <rgbColor rgb="FF71E44B"/>
      <rgbColor rgb="FF9BBB59"/>
      <rgbColor rgb="FFFFCC00"/>
      <rgbColor rgb="FFFF9900"/>
      <rgbColor rgb="FFFF6600"/>
      <rgbColor rgb="FF666699"/>
      <rgbColor rgb="FF969696"/>
      <rgbColor rgb="FF003366"/>
      <rgbColor rgb="FF3FB219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51840</xdr:colOff>
      <xdr:row>27</xdr:row>
      <xdr:rowOff>3600</xdr:rowOff>
    </xdr:from>
    <xdr:to>
      <xdr:col>3</xdr:col>
      <xdr:colOff>128520</xdr:colOff>
      <xdr:row>32</xdr:row>
      <xdr:rowOff>27360</xdr:rowOff>
    </xdr:to>
    <xdr:pic>
      <xdr:nvPicPr>
        <xdr:cNvPr id="0" name="Picture 2" descr=""/>
        <xdr:cNvPicPr/>
      </xdr:nvPicPr>
      <xdr:blipFill>
        <a:blip r:embed="rId1"/>
        <a:srcRect l="0" t="0" r="0" b="73333"/>
        <a:stretch/>
      </xdr:blipFill>
      <xdr:spPr>
        <a:xfrm>
          <a:off x="475920" y="5169240"/>
          <a:ext cx="4952160" cy="9000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227520</xdr:colOff>
      <xdr:row>62</xdr:row>
      <xdr:rowOff>155880</xdr:rowOff>
    </xdr:from>
    <xdr:to>
      <xdr:col>4</xdr:col>
      <xdr:colOff>202680</xdr:colOff>
      <xdr:row>68</xdr:row>
      <xdr:rowOff>58680</xdr:rowOff>
    </xdr:to>
    <xdr:pic>
      <xdr:nvPicPr>
        <xdr:cNvPr id="1" name="Picture 2" descr=""/>
        <xdr:cNvPicPr/>
      </xdr:nvPicPr>
      <xdr:blipFill>
        <a:blip r:embed="rId2"/>
        <a:srcRect l="0" t="0" r="0" b="73333"/>
        <a:stretch/>
      </xdr:blipFill>
      <xdr:spPr>
        <a:xfrm>
          <a:off x="651600" y="11800800"/>
          <a:ext cx="5472360" cy="9543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77"/>
  <sheetViews>
    <sheetView showFormulas="false" showGridLines="false" showRowColHeaders="true" showZeros="true" rightToLeft="false" tabSelected="true" showOutlineSymbols="true" defaultGridColor="true" view="pageBreakPreview" topLeftCell="A1" colorId="64" zoomScale="85" zoomScaleNormal="75" zoomScalePageLayoutView="85" workbookViewId="0">
      <selection pane="topLeft" activeCell="B2" activeCellId="0" sqref="B2"/>
    </sheetView>
  </sheetViews>
  <sheetFormatPr defaultRowHeight="13.8" zeroHeight="false" outlineLevelRow="0" outlineLevelCol="0"/>
  <cols>
    <col collapsed="false" customWidth="true" hidden="false" outlineLevel="0" max="1" min="1" style="0" width="6.01"/>
    <col collapsed="false" customWidth="true" hidden="false" outlineLevel="0" max="2" min="2" style="0" width="60.29"/>
    <col collapsed="false" customWidth="true" hidden="false" outlineLevel="0" max="5" min="3" style="0" width="8.81"/>
    <col collapsed="false" customWidth="true" hidden="false" outlineLevel="0" max="6" min="6" style="0" width="13.7"/>
    <col collapsed="false" customWidth="true" hidden="false" outlineLevel="0" max="7" min="7" style="0" width="11.57"/>
    <col collapsed="false" customWidth="true" hidden="false" outlineLevel="0" max="8" min="8" style="0" width="6.01"/>
    <col collapsed="false" customWidth="true" hidden="false" outlineLevel="0" max="9" min="9" style="0" width="60.29"/>
    <col collapsed="false" customWidth="true" hidden="false" outlineLevel="0" max="12" min="10" style="0" width="8.81"/>
    <col collapsed="false" customWidth="true" hidden="false" outlineLevel="0" max="13" min="13" style="0" width="13.7"/>
    <col collapsed="false" customWidth="true" hidden="false" outlineLevel="0" max="1025" min="14" style="0" width="8.81"/>
  </cols>
  <sheetData>
    <row r="1" customFormat="false" ht="13.8" hidden="false" customHeight="false" outlineLevel="0" collapsed="false">
      <c r="A1" s="1"/>
      <c r="B1" s="1"/>
      <c r="C1" s="2"/>
      <c r="D1" s="2"/>
      <c r="E1" s="3"/>
      <c r="F1" s="1"/>
      <c r="G1" s="4"/>
      <c r="H1" s="4"/>
      <c r="I1" s="4"/>
      <c r="J1" s="4"/>
      <c r="K1" s="4"/>
      <c r="L1" s="4"/>
      <c r="M1" s="4"/>
    </row>
    <row r="2" customFormat="false" ht="13.8" hidden="false" customHeight="false" outlineLevel="0" collapsed="false">
      <c r="A2" s="5" t="s">
        <v>0</v>
      </c>
      <c r="B2" s="6"/>
      <c r="C2" s="7"/>
      <c r="D2" s="7"/>
      <c r="E2" s="8"/>
      <c r="F2" s="6"/>
      <c r="G2" s="4"/>
      <c r="H2" s="4"/>
      <c r="I2" s="4"/>
      <c r="J2" s="4"/>
      <c r="K2" s="4"/>
      <c r="L2" s="4"/>
      <c r="M2" s="4"/>
    </row>
    <row r="3" customFormat="false" ht="13.8" hidden="false" customHeight="false" outlineLevel="0" collapsed="false">
      <c r="A3" s="5" t="s">
        <v>1</v>
      </c>
      <c r="B3" s="6"/>
      <c r="C3" s="7"/>
      <c r="D3" s="7"/>
      <c r="E3" s="8"/>
      <c r="F3" s="6"/>
      <c r="G3" s="4"/>
      <c r="H3" s="4"/>
      <c r="I3" s="4"/>
      <c r="J3" s="4"/>
      <c r="K3" s="4"/>
      <c r="L3" s="4"/>
      <c r="M3" s="4"/>
    </row>
    <row r="4" customFormat="false" ht="13.8" hidden="false" customHeight="false" outlineLevel="0" collapsed="false">
      <c r="A4" s="4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customFormat="false" ht="13.8" hidden="false" customHeight="false" outlineLevel="0" collapsed="false">
      <c r="A5" s="9" t="s">
        <v>3</v>
      </c>
      <c r="B5" s="9"/>
      <c r="C5" s="9"/>
      <c r="D5" s="9"/>
      <c r="E5" s="4"/>
      <c r="F5" s="4"/>
      <c r="G5" s="4"/>
      <c r="H5" s="4"/>
      <c r="I5" s="4"/>
      <c r="J5" s="4"/>
      <c r="K5" s="4"/>
      <c r="L5" s="4"/>
      <c r="M5" s="4"/>
    </row>
    <row r="6" customFormat="false" ht="20.25" hidden="false" customHeight="true" outlineLevel="0" collapsed="false">
      <c r="A6" s="10" t="s">
        <v>4</v>
      </c>
      <c r="B6" s="10"/>
      <c r="C6" s="10"/>
      <c r="D6" s="10"/>
      <c r="E6" s="10"/>
      <c r="F6" s="10"/>
    </row>
    <row r="7" customFormat="false" ht="13.8" hidden="false" customHeight="false" outlineLevel="0" collapsed="false">
      <c r="A7" s="11" t="s">
        <v>5</v>
      </c>
      <c r="B7" s="11"/>
      <c r="C7" s="11"/>
      <c r="D7" s="11"/>
      <c r="E7" s="11"/>
      <c r="F7" s="12" t="n">
        <f aca="false">F30</f>
        <v>0</v>
      </c>
    </row>
    <row r="8" customFormat="false" ht="15" hidden="false" customHeight="false" outlineLevel="0" collapsed="false">
      <c r="A8" s="13" t="s">
        <v>6</v>
      </c>
      <c r="B8" s="13"/>
      <c r="C8" s="13"/>
      <c r="D8" s="13"/>
      <c r="E8" s="13"/>
      <c r="F8" s="13"/>
    </row>
    <row r="9" customFormat="false" ht="30" hidden="false" customHeight="true" outlineLevel="0" collapsed="false">
      <c r="A9" s="14" t="s">
        <v>7</v>
      </c>
      <c r="B9" s="14"/>
      <c r="C9" s="14"/>
      <c r="D9" s="14"/>
      <c r="E9" s="14"/>
      <c r="F9" s="14"/>
    </row>
    <row r="10" customFormat="false" ht="24" hidden="false" customHeight="true" outlineLevel="0" collapsed="false">
      <c r="A10" s="15" t="s">
        <v>8</v>
      </c>
      <c r="B10" s="16" t="s">
        <v>9</v>
      </c>
      <c r="C10" s="16"/>
      <c r="D10" s="17" t="s">
        <v>10</v>
      </c>
      <c r="E10" s="17" t="s">
        <v>11</v>
      </c>
      <c r="F10" s="18" t="s">
        <v>12</v>
      </c>
    </row>
    <row r="11" customFormat="false" ht="13.8" hidden="false" customHeight="false" outlineLevel="0" collapsed="false">
      <c r="A11" s="19"/>
      <c r="B11" s="20"/>
      <c r="C11" s="21"/>
      <c r="D11" s="22"/>
      <c r="E11" s="22"/>
      <c r="F11" s="23"/>
    </row>
    <row r="12" customFormat="false" ht="13.8" hidden="false" customHeight="false" outlineLevel="0" collapsed="false">
      <c r="A12" s="24" t="s">
        <v>13</v>
      </c>
      <c r="B12" s="25" t="s">
        <v>14</v>
      </c>
      <c r="C12" s="26"/>
      <c r="D12" s="27"/>
      <c r="E12" s="28" t="s">
        <v>11</v>
      </c>
      <c r="F12" s="29"/>
    </row>
    <row r="13" customFormat="false" ht="13.8" hidden="false" customHeight="false" outlineLevel="0" collapsed="false">
      <c r="A13" s="24" t="s">
        <v>15</v>
      </c>
      <c r="B13" s="25" t="s">
        <v>16</v>
      </c>
      <c r="C13" s="26"/>
      <c r="D13" s="27"/>
      <c r="E13" s="28" t="s">
        <v>11</v>
      </c>
      <c r="F13" s="29"/>
    </row>
    <row r="14" customFormat="false" ht="13.8" hidden="false" customHeight="false" outlineLevel="0" collapsed="false">
      <c r="A14" s="24" t="s">
        <v>17</v>
      </c>
      <c r="B14" s="25" t="s">
        <v>18</v>
      </c>
      <c r="C14" s="26"/>
      <c r="D14" s="27"/>
      <c r="E14" s="28" t="s">
        <v>11</v>
      </c>
      <c r="F14" s="29"/>
    </row>
    <row r="15" customFormat="false" ht="13.8" hidden="false" customHeight="false" outlineLevel="0" collapsed="false">
      <c r="A15" s="24" t="s">
        <v>19</v>
      </c>
      <c r="B15" s="25" t="s">
        <v>20</v>
      </c>
      <c r="C15" s="26"/>
      <c r="D15" s="27"/>
      <c r="E15" s="28"/>
      <c r="F15" s="29"/>
    </row>
    <row r="16" customFormat="false" ht="13.8" hidden="false" customHeight="false" outlineLevel="0" collapsed="false">
      <c r="A16" s="15"/>
      <c r="B16" s="30" t="s">
        <v>21</v>
      </c>
      <c r="C16" s="30"/>
      <c r="D16" s="17" t="n">
        <f aca="false">SUM(D12:D14)</f>
        <v>0</v>
      </c>
      <c r="E16" s="17"/>
      <c r="F16" s="31" t="n">
        <f aca="false">D16</f>
        <v>0</v>
      </c>
    </row>
    <row r="17" customFormat="false" ht="13.8" hidden="false" customHeight="false" outlineLevel="0" collapsed="false">
      <c r="A17" s="19"/>
      <c r="B17" s="32"/>
      <c r="C17" s="21"/>
      <c r="D17" s="22"/>
      <c r="E17" s="22"/>
      <c r="F17" s="23"/>
    </row>
    <row r="18" customFormat="false" ht="13.8" hidden="false" customHeight="false" outlineLevel="0" collapsed="false">
      <c r="A18" s="24" t="s">
        <v>22</v>
      </c>
      <c r="B18" s="25" t="s">
        <v>23</v>
      </c>
      <c r="C18" s="26"/>
      <c r="D18" s="27"/>
      <c r="E18" s="28" t="s">
        <v>11</v>
      </c>
      <c r="F18" s="29"/>
    </row>
    <row r="19" customFormat="false" ht="13.8" hidden="false" customHeight="false" outlineLevel="0" collapsed="false">
      <c r="A19" s="24"/>
      <c r="B19" s="30" t="s">
        <v>21</v>
      </c>
      <c r="C19" s="30"/>
      <c r="D19" s="17" t="n">
        <f aca="false">D18</f>
        <v>0</v>
      </c>
      <c r="E19" s="28"/>
      <c r="F19" s="31" t="n">
        <f aca="false">D19</f>
        <v>0</v>
      </c>
    </row>
    <row r="20" customFormat="false" ht="13.8" hidden="false" customHeight="false" outlineLevel="0" collapsed="false">
      <c r="A20" s="24"/>
      <c r="B20" s="30"/>
      <c r="C20" s="30"/>
      <c r="D20" s="17"/>
      <c r="E20" s="28"/>
      <c r="F20" s="31"/>
    </row>
    <row r="21" customFormat="false" ht="13.8" hidden="false" customHeight="false" outlineLevel="0" collapsed="false">
      <c r="A21" s="19"/>
      <c r="B21" s="32" t="s">
        <v>24</v>
      </c>
      <c r="C21" s="21"/>
      <c r="D21" s="22"/>
      <c r="E21" s="22"/>
      <c r="F21" s="23"/>
    </row>
    <row r="22" customFormat="false" ht="13.9" hidden="false" customHeight="true" outlineLevel="0" collapsed="false">
      <c r="A22" s="24" t="s">
        <v>25</v>
      </c>
      <c r="B22" s="33" t="s">
        <v>26</v>
      </c>
      <c r="C22" s="33"/>
      <c r="D22" s="27"/>
      <c r="E22" s="28" t="s">
        <v>11</v>
      </c>
      <c r="F22" s="29"/>
    </row>
    <row r="23" customFormat="false" ht="13.8" hidden="false" customHeight="false" outlineLevel="0" collapsed="false">
      <c r="A23" s="24" t="s">
        <v>27</v>
      </c>
      <c r="B23" s="25" t="s">
        <v>28</v>
      </c>
      <c r="C23" s="28"/>
      <c r="D23" s="27"/>
      <c r="E23" s="28" t="s">
        <v>11</v>
      </c>
      <c r="F23" s="29"/>
    </row>
    <row r="24" customFormat="false" ht="13.8" hidden="false" customHeight="false" outlineLevel="0" collapsed="false">
      <c r="A24" s="24" t="s">
        <v>29</v>
      </c>
      <c r="B24" s="25" t="s">
        <v>30</v>
      </c>
      <c r="C24" s="28"/>
      <c r="D24" s="27"/>
      <c r="E24" s="28" t="s">
        <v>11</v>
      </c>
      <c r="F24" s="29"/>
    </row>
    <row r="25" customFormat="false" ht="13.8" hidden="false" customHeight="false" outlineLevel="0" collapsed="false">
      <c r="A25" s="24"/>
      <c r="B25" s="30" t="s">
        <v>21</v>
      </c>
      <c r="C25" s="30"/>
      <c r="D25" s="17" t="n">
        <f aca="false">SUM(D22:D24)</f>
        <v>0</v>
      </c>
      <c r="E25" s="28"/>
      <c r="F25" s="31" t="n">
        <f aca="false">D25</f>
        <v>0</v>
      </c>
    </row>
    <row r="26" customFormat="false" ht="13.8" hidden="false" customHeight="false" outlineLevel="0" collapsed="false">
      <c r="A26" s="19"/>
      <c r="B26" s="34"/>
      <c r="C26" s="34"/>
      <c r="D26" s="22"/>
      <c r="E26" s="22"/>
      <c r="F26" s="23"/>
    </row>
    <row r="27" customFormat="false" ht="13.8" hidden="false" customHeight="false" outlineLevel="0" collapsed="false">
      <c r="A27" s="24" t="s">
        <v>31</v>
      </c>
      <c r="B27" s="25" t="s">
        <v>32</v>
      </c>
      <c r="C27" s="26"/>
      <c r="D27" s="27"/>
      <c r="E27" s="28" t="s">
        <v>11</v>
      </c>
      <c r="F27" s="29"/>
    </row>
    <row r="28" customFormat="false" ht="13.8" hidden="false" customHeight="false" outlineLevel="0" collapsed="false">
      <c r="A28" s="24"/>
      <c r="B28" s="35" t="s">
        <v>33</v>
      </c>
      <c r="C28" s="35"/>
      <c r="D28" s="17" t="n">
        <f aca="false">D27</f>
        <v>0</v>
      </c>
      <c r="E28" s="28"/>
      <c r="F28" s="31" t="n">
        <f aca="false">D28</f>
        <v>0</v>
      </c>
    </row>
    <row r="29" customFormat="false" ht="13.8" hidden="false" customHeight="false" outlineLevel="0" collapsed="false">
      <c r="A29" s="24"/>
      <c r="B29" s="35"/>
      <c r="C29" s="35"/>
      <c r="D29" s="17"/>
      <c r="E29" s="28"/>
      <c r="F29" s="31"/>
    </row>
    <row r="30" customFormat="false" ht="13.8" hidden="false" customHeight="false" outlineLevel="0" collapsed="false">
      <c r="A30" s="15"/>
      <c r="B30" s="36"/>
      <c r="C30" s="36"/>
      <c r="D30" s="28"/>
      <c r="E30" s="28"/>
      <c r="F30" s="31" t="n">
        <f aca="false">ROUND((((1+F16)*(1+F19)*(1+F28)/(1-F25))-1),4)</f>
        <v>0</v>
      </c>
    </row>
    <row r="31" customFormat="false" ht="13.8" hidden="false" customHeight="false" outlineLevel="0" collapsed="false">
      <c r="A31" s="15"/>
      <c r="B31" s="36"/>
      <c r="C31" s="36"/>
      <c r="D31" s="28"/>
      <c r="E31" s="28"/>
      <c r="F31" s="31"/>
    </row>
    <row r="32" customFormat="false" ht="13.8" hidden="false" customHeight="false" outlineLevel="0" collapsed="false">
      <c r="A32" s="15"/>
      <c r="B32" s="36"/>
      <c r="C32" s="36"/>
      <c r="D32" s="28"/>
      <c r="E32" s="28"/>
      <c r="F32" s="31"/>
    </row>
    <row r="33" customFormat="false" ht="13.8" hidden="false" customHeight="false" outlineLevel="0" collapsed="false">
      <c r="A33" s="15"/>
      <c r="B33" s="36"/>
      <c r="C33" s="36"/>
      <c r="D33" s="28"/>
      <c r="E33" s="28"/>
      <c r="F33" s="31"/>
    </row>
    <row r="34" customFormat="false" ht="13.8" hidden="false" customHeight="false" outlineLevel="0" collapsed="false">
      <c r="A34" s="15"/>
      <c r="B34" s="36"/>
      <c r="C34" s="36"/>
      <c r="D34" s="28"/>
      <c r="E34" s="28"/>
      <c r="F34" s="31"/>
    </row>
    <row r="35" customFormat="false" ht="13.8" hidden="false" customHeight="false" outlineLevel="0" collapsed="false">
      <c r="A35" s="15"/>
      <c r="B35" s="36"/>
      <c r="C35" s="36"/>
      <c r="D35" s="28"/>
      <c r="E35" s="28"/>
      <c r="F35" s="31"/>
    </row>
    <row r="36" customFormat="false" ht="13.8" hidden="false" customHeight="false" outlineLevel="0" collapsed="false">
      <c r="A36" s="15"/>
      <c r="B36" s="36"/>
      <c r="C36" s="36"/>
      <c r="D36" s="28"/>
      <c r="E36" s="28"/>
      <c r="F36" s="31"/>
    </row>
    <row r="37" customFormat="false" ht="13.8" hidden="false" customHeight="false" outlineLevel="0" collapsed="false">
      <c r="A37" s="15"/>
      <c r="B37" s="36"/>
      <c r="C37" s="36"/>
      <c r="D37" s="28"/>
      <c r="E37" s="28"/>
      <c r="F37" s="31"/>
    </row>
    <row r="38" s="41" customFormat="true" ht="15" hidden="false" customHeight="false" outlineLevel="0" collapsed="false">
      <c r="A38" s="37"/>
      <c r="B38" s="38"/>
      <c r="C38" s="38"/>
      <c r="D38" s="38"/>
      <c r="E38" s="38"/>
      <c r="F38" s="39"/>
      <c r="G38" s="40"/>
      <c r="H38" s="0"/>
      <c r="I38" s="0"/>
      <c r="J38" s="0"/>
      <c r="K38" s="0"/>
      <c r="L38" s="0"/>
      <c r="M38" s="0"/>
    </row>
    <row r="39" s="41" customFormat="true" ht="15" hidden="false" customHeight="false" outlineLevel="0" collapsed="false">
      <c r="A39" s="42"/>
      <c r="B39" s="38"/>
      <c r="C39" s="38"/>
      <c r="D39" s="38"/>
      <c r="E39" s="38"/>
      <c r="F39" s="43"/>
      <c r="H39" s="0"/>
      <c r="I39" s="0"/>
      <c r="J39" s="0"/>
      <c r="K39" s="0"/>
      <c r="L39" s="0"/>
      <c r="M39" s="0"/>
    </row>
    <row r="40" customFormat="false" ht="15" hidden="false" customHeight="false" outlineLevel="0" collapsed="false">
      <c r="A40" s="44"/>
      <c r="B40" s="38"/>
      <c r="C40" s="38"/>
      <c r="D40" s="38"/>
      <c r="E40" s="38"/>
      <c r="F40" s="45"/>
    </row>
    <row r="41" customFormat="false" ht="13.8" hidden="false" customHeight="false" outlineLevel="0" collapsed="false">
      <c r="A41" s="46"/>
      <c r="B41" s="46"/>
      <c r="C41" s="46"/>
      <c r="D41" s="46"/>
      <c r="E41" s="46"/>
      <c r="F41" s="46"/>
    </row>
    <row r="42" customFormat="false" ht="13.8" hidden="false" customHeight="false" outlineLevel="0" collapsed="false">
      <c r="A42" s="10" t="s">
        <v>34</v>
      </c>
      <c r="B42" s="10"/>
      <c r="C42" s="10"/>
      <c r="D42" s="10"/>
      <c r="E42" s="10"/>
      <c r="F42" s="10"/>
    </row>
    <row r="43" customFormat="false" ht="13.8" hidden="false" customHeight="false" outlineLevel="0" collapsed="false">
      <c r="A43" s="11" t="s">
        <v>5</v>
      </c>
      <c r="B43" s="11"/>
      <c r="C43" s="11"/>
      <c r="D43" s="11"/>
      <c r="E43" s="11"/>
      <c r="F43" s="12" t="n">
        <f aca="false">F66</f>
        <v>0</v>
      </c>
    </row>
    <row r="44" customFormat="false" ht="15" hidden="false" customHeight="false" outlineLevel="0" collapsed="false">
      <c r="A44" s="13" t="s">
        <v>6</v>
      </c>
      <c r="B44" s="13"/>
      <c r="C44" s="13"/>
      <c r="D44" s="13"/>
      <c r="E44" s="13"/>
      <c r="F44" s="13"/>
    </row>
    <row r="45" customFormat="false" ht="25" hidden="false" customHeight="true" outlineLevel="0" collapsed="false">
      <c r="A45" s="14" t="s">
        <v>7</v>
      </c>
      <c r="B45" s="14"/>
      <c r="C45" s="14"/>
      <c r="D45" s="14"/>
      <c r="E45" s="14"/>
      <c r="F45" s="14"/>
    </row>
    <row r="46" customFormat="false" ht="25" hidden="false" customHeight="true" outlineLevel="0" collapsed="false">
      <c r="A46" s="15" t="s">
        <v>8</v>
      </c>
      <c r="B46" s="16" t="s">
        <v>9</v>
      </c>
      <c r="C46" s="16"/>
      <c r="D46" s="17" t="s">
        <v>10</v>
      </c>
      <c r="E46" s="17" t="s">
        <v>11</v>
      </c>
      <c r="F46" s="18" t="s">
        <v>12</v>
      </c>
    </row>
    <row r="47" customFormat="false" ht="13.8" hidden="false" customHeight="false" outlineLevel="0" collapsed="false">
      <c r="A47" s="19"/>
      <c r="B47" s="20"/>
      <c r="C47" s="21"/>
      <c r="D47" s="22"/>
      <c r="E47" s="22"/>
      <c r="F47" s="23"/>
    </row>
    <row r="48" customFormat="false" ht="13.8" hidden="false" customHeight="false" outlineLevel="0" collapsed="false">
      <c r="A48" s="24" t="s">
        <v>13</v>
      </c>
      <c r="B48" s="25" t="s">
        <v>14</v>
      </c>
      <c r="C48" s="26"/>
      <c r="D48" s="27"/>
      <c r="E48" s="28" t="s">
        <v>11</v>
      </c>
      <c r="F48" s="29"/>
    </row>
    <row r="49" customFormat="false" ht="13.8" hidden="false" customHeight="false" outlineLevel="0" collapsed="false">
      <c r="A49" s="24" t="s">
        <v>15</v>
      </c>
      <c r="B49" s="25" t="s">
        <v>16</v>
      </c>
      <c r="C49" s="26"/>
      <c r="D49" s="27"/>
      <c r="E49" s="28" t="s">
        <v>11</v>
      </c>
      <c r="F49" s="29"/>
    </row>
    <row r="50" customFormat="false" ht="13.8" hidden="false" customHeight="false" outlineLevel="0" collapsed="false">
      <c r="A50" s="24" t="s">
        <v>17</v>
      </c>
      <c r="B50" s="25" t="s">
        <v>18</v>
      </c>
      <c r="C50" s="26"/>
      <c r="D50" s="27"/>
      <c r="E50" s="28" t="s">
        <v>11</v>
      </c>
      <c r="F50" s="29"/>
    </row>
    <row r="51" customFormat="false" ht="13.8" hidden="false" customHeight="false" outlineLevel="0" collapsed="false">
      <c r="A51" s="24" t="s">
        <v>19</v>
      </c>
      <c r="B51" s="25" t="s">
        <v>20</v>
      </c>
      <c r="C51" s="26"/>
      <c r="D51" s="27"/>
      <c r="E51" s="28"/>
      <c r="F51" s="29"/>
    </row>
    <row r="52" customFormat="false" ht="13.8" hidden="false" customHeight="false" outlineLevel="0" collapsed="false">
      <c r="A52" s="15"/>
      <c r="B52" s="30" t="s">
        <v>21</v>
      </c>
      <c r="C52" s="30"/>
      <c r="D52" s="17" t="n">
        <f aca="false">SUM(D48:D50)</f>
        <v>0</v>
      </c>
      <c r="E52" s="17"/>
      <c r="F52" s="31" t="n">
        <f aca="false">D52</f>
        <v>0</v>
      </c>
    </row>
    <row r="53" customFormat="false" ht="13.8" hidden="false" customHeight="false" outlineLevel="0" collapsed="false">
      <c r="A53" s="19"/>
      <c r="B53" s="32"/>
      <c r="C53" s="21"/>
      <c r="D53" s="22"/>
      <c r="E53" s="22"/>
      <c r="F53" s="23"/>
    </row>
    <row r="54" customFormat="false" ht="13.8" hidden="false" customHeight="false" outlineLevel="0" collapsed="false">
      <c r="A54" s="24" t="s">
        <v>22</v>
      </c>
      <c r="B54" s="25" t="s">
        <v>35</v>
      </c>
      <c r="C54" s="26"/>
      <c r="D54" s="27"/>
      <c r="E54" s="28" t="s">
        <v>11</v>
      </c>
      <c r="F54" s="29"/>
    </row>
    <row r="55" customFormat="false" ht="13.8" hidden="false" customHeight="false" outlineLevel="0" collapsed="false">
      <c r="A55" s="24"/>
      <c r="B55" s="30" t="s">
        <v>21</v>
      </c>
      <c r="C55" s="30"/>
      <c r="D55" s="17" t="n">
        <f aca="false">D54</f>
        <v>0</v>
      </c>
      <c r="E55" s="28"/>
      <c r="F55" s="31" t="n">
        <f aca="false">D55</f>
        <v>0</v>
      </c>
    </row>
    <row r="56" customFormat="false" ht="13.8" hidden="false" customHeight="false" outlineLevel="0" collapsed="false">
      <c r="A56" s="24"/>
      <c r="B56" s="30"/>
      <c r="C56" s="30"/>
      <c r="D56" s="17"/>
      <c r="E56" s="28"/>
      <c r="F56" s="31"/>
    </row>
    <row r="57" customFormat="false" ht="13.8" hidden="false" customHeight="false" outlineLevel="0" collapsed="false">
      <c r="A57" s="19"/>
      <c r="B57" s="32" t="s">
        <v>24</v>
      </c>
      <c r="C57" s="21"/>
      <c r="D57" s="22"/>
      <c r="E57" s="22"/>
      <c r="F57" s="23"/>
    </row>
    <row r="58" customFormat="false" ht="13.8" hidden="false" customHeight="true" outlineLevel="0" collapsed="false">
      <c r="A58" s="24" t="s">
        <v>25</v>
      </c>
      <c r="B58" s="33" t="s">
        <v>26</v>
      </c>
      <c r="C58" s="33"/>
      <c r="D58" s="27"/>
      <c r="E58" s="28" t="s">
        <v>11</v>
      </c>
      <c r="F58" s="29"/>
    </row>
    <row r="59" customFormat="false" ht="13.8" hidden="false" customHeight="false" outlineLevel="0" collapsed="false">
      <c r="A59" s="24" t="s">
        <v>27</v>
      </c>
      <c r="B59" s="25" t="s">
        <v>28</v>
      </c>
      <c r="C59" s="28"/>
      <c r="D59" s="27"/>
      <c r="E59" s="28" t="s">
        <v>11</v>
      </c>
      <c r="F59" s="29"/>
    </row>
    <row r="60" customFormat="false" ht="13.8" hidden="false" customHeight="false" outlineLevel="0" collapsed="false">
      <c r="A60" s="24" t="s">
        <v>29</v>
      </c>
      <c r="B60" s="25" t="s">
        <v>30</v>
      </c>
      <c r="C60" s="28"/>
      <c r="D60" s="27"/>
      <c r="E60" s="28" t="s">
        <v>11</v>
      </c>
      <c r="F60" s="29"/>
    </row>
    <row r="61" customFormat="false" ht="13.8" hidden="false" customHeight="false" outlineLevel="0" collapsed="false">
      <c r="A61" s="24"/>
      <c r="B61" s="30" t="s">
        <v>21</v>
      </c>
      <c r="C61" s="30"/>
      <c r="D61" s="17" t="n">
        <f aca="false">SUM(D58:D60)</f>
        <v>0</v>
      </c>
      <c r="E61" s="28"/>
      <c r="F61" s="31" t="n">
        <f aca="false">D61</f>
        <v>0</v>
      </c>
    </row>
    <row r="62" customFormat="false" ht="13.8" hidden="false" customHeight="false" outlineLevel="0" collapsed="false">
      <c r="A62" s="19"/>
      <c r="B62" s="34"/>
      <c r="C62" s="34"/>
      <c r="D62" s="22"/>
      <c r="E62" s="22"/>
      <c r="F62" s="23"/>
    </row>
    <row r="63" customFormat="false" ht="13.8" hidden="false" customHeight="false" outlineLevel="0" collapsed="false">
      <c r="A63" s="24" t="s">
        <v>36</v>
      </c>
      <c r="B63" s="25" t="s">
        <v>32</v>
      </c>
      <c r="C63" s="26"/>
      <c r="D63" s="27"/>
      <c r="E63" s="28" t="s">
        <v>11</v>
      </c>
      <c r="F63" s="29"/>
    </row>
    <row r="64" customFormat="false" ht="13.8" hidden="false" customHeight="false" outlineLevel="0" collapsed="false">
      <c r="A64" s="24"/>
      <c r="B64" s="35" t="s">
        <v>33</v>
      </c>
      <c r="C64" s="35"/>
      <c r="D64" s="17" t="n">
        <f aca="false">D63</f>
        <v>0</v>
      </c>
      <c r="E64" s="28"/>
      <c r="F64" s="31" t="n">
        <f aca="false">D64</f>
        <v>0</v>
      </c>
    </row>
    <row r="65" customFormat="false" ht="13.8" hidden="false" customHeight="false" outlineLevel="0" collapsed="false">
      <c r="A65" s="24"/>
      <c r="B65" s="35"/>
      <c r="C65" s="35"/>
      <c r="D65" s="17"/>
      <c r="E65" s="28"/>
      <c r="F65" s="31"/>
    </row>
    <row r="66" customFormat="false" ht="13.8" hidden="false" customHeight="false" outlineLevel="0" collapsed="false">
      <c r="A66" s="15"/>
      <c r="B66" s="36"/>
      <c r="C66" s="36"/>
      <c r="D66" s="28"/>
      <c r="E66" s="28"/>
      <c r="F66" s="31" t="n">
        <f aca="false">ROUND((((1+F52)*(1+F55)*(1+F64)/(1-F61))-1),4)</f>
        <v>0</v>
      </c>
    </row>
    <row r="67" customFormat="false" ht="13.8" hidden="false" customHeight="false" outlineLevel="0" collapsed="false">
      <c r="A67" s="15"/>
      <c r="B67" s="36"/>
      <c r="C67" s="36"/>
      <c r="D67" s="28"/>
      <c r="E67" s="28"/>
      <c r="F67" s="31"/>
    </row>
    <row r="68" customFormat="false" ht="13.8" hidden="false" customHeight="false" outlineLevel="0" collapsed="false">
      <c r="A68" s="15"/>
      <c r="B68" s="36"/>
      <c r="C68" s="36"/>
      <c r="D68" s="28"/>
      <c r="E68" s="28"/>
      <c r="F68" s="31"/>
    </row>
    <row r="69" customFormat="false" ht="13.8" hidden="false" customHeight="false" outlineLevel="0" collapsed="false">
      <c r="A69" s="15"/>
      <c r="B69" s="36"/>
      <c r="C69" s="36"/>
      <c r="D69" s="28"/>
      <c r="E69" s="28"/>
      <c r="F69" s="31"/>
    </row>
    <row r="70" customFormat="false" ht="13.8" hidden="false" customHeight="false" outlineLevel="0" collapsed="false">
      <c r="A70" s="15"/>
      <c r="B70" s="36"/>
      <c r="C70" s="36"/>
      <c r="D70" s="28"/>
      <c r="E70" s="28"/>
      <c r="F70" s="31"/>
    </row>
    <row r="71" customFormat="false" ht="13.8" hidden="false" customHeight="false" outlineLevel="0" collapsed="false">
      <c r="A71" s="15"/>
      <c r="B71" s="36"/>
      <c r="C71" s="36"/>
      <c r="D71" s="28"/>
      <c r="E71" s="28"/>
      <c r="F71" s="31"/>
    </row>
    <row r="72" customFormat="false" ht="13.8" hidden="false" customHeight="false" outlineLevel="0" collapsed="false">
      <c r="A72" s="15"/>
      <c r="B72" s="36"/>
      <c r="C72" s="36"/>
      <c r="D72" s="28"/>
      <c r="E72" s="28"/>
      <c r="F72" s="31"/>
    </row>
    <row r="73" customFormat="false" ht="15" hidden="false" customHeight="false" outlineLevel="0" collapsed="false">
      <c r="A73" s="15"/>
      <c r="B73" s="41"/>
      <c r="C73" s="41"/>
      <c r="D73" s="41"/>
      <c r="E73" s="41"/>
      <c r="F73" s="31"/>
    </row>
    <row r="74" customFormat="false" ht="13.8" hidden="false" customHeight="false" outlineLevel="0" collapsed="false">
      <c r="A74" s="15"/>
      <c r="B74" s="38"/>
      <c r="C74" s="38"/>
      <c r="D74" s="38"/>
      <c r="E74" s="38"/>
      <c r="F74" s="31"/>
    </row>
    <row r="75" customFormat="false" ht="13.8" hidden="false" customHeight="false" outlineLevel="0" collapsed="false">
      <c r="A75" s="15"/>
      <c r="B75" s="38"/>
      <c r="C75" s="38"/>
      <c r="D75" s="38"/>
      <c r="E75" s="38"/>
      <c r="F75" s="31"/>
    </row>
    <row r="76" customFormat="false" ht="15" hidden="false" customHeight="false" outlineLevel="0" collapsed="false">
      <c r="A76" s="44"/>
      <c r="B76" s="38"/>
      <c r="C76" s="38"/>
      <c r="D76" s="38"/>
      <c r="E76" s="38"/>
      <c r="F76" s="45"/>
    </row>
    <row r="77" customFormat="false" ht="13.8" hidden="false" customHeight="false" outlineLevel="0" collapsed="false">
      <c r="A77" s="46"/>
      <c r="B77" s="46"/>
      <c r="C77" s="46"/>
      <c r="D77" s="46"/>
      <c r="E77" s="46"/>
      <c r="F77" s="46"/>
    </row>
  </sheetData>
  <sheetProtection sheet="true" password="e041" objects="true" scenarios="true"/>
  <mergeCells count="292">
    <mergeCell ref="A5:D5"/>
    <mergeCell ref="A6:F6"/>
    <mergeCell ref="A7:E7"/>
    <mergeCell ref="A8:F8"/>
    <mergeCell ref="A9:F9"/>
    <mergeCell ref="B10:C10"/>
    <mergeCell ref="D14:D15"/>
    <mergeCell ref="B16:C16"/>
    <mergeCell ref="B19:C19"/>
    <mergeCell ref="B22:C22"/>
    <mergeCell ref="B25:C25"/>
    <mergeCell ref="B26:C26"/>
    <mergeCell ref="B28:C28"/>
    <mergeCell ref="A30:A37"/>
    <mergeCell ref="B30:C30"/>
    <mergeCell ref="F30:F37"/>
    <mergeCell ref="B38:E38"/>
    <mergeCell ref="Q38:T38"/>
    <mergeCell ref="U38:X38"/>
    <mergeCell ref="Y38:AB38"/>
    <mergeCell ref="AC38:AF38"/>
    <mergeCell ref="AG38:AJ38"/>
    <mergeCell ref="AK38:AN38"/>
    <mergeCell ref="AO38:AR38"/>
    <mergeCell ref="AS38:AV38"/>
    <mergeCell ref="AW38:AZ38"/>
    <mergeCell ref="BA38:BD38"/>
    <mergeCell ref="BE38:BH38"/>
    <mergeCell ref="BI38:BL38"/>
    <mergeCell ref="BM38:BP38"/>
    <mergeCell ref="BQ38:BT38"/>
    <mergeCell ref="BU38:BX38"/>
    <mergeCell ref="BY38:CB38"/>
    <mergeCell ref="CC38:CF38"/>
    <mergeCell ref="CG38:CJ38"/>
    <mergeCell ref="CK38:CN38"/>
    <mergeCell ref="CO38:CR38"/>
    <mergeCell ref="CS38:CV38"/>
    <mergeCell ref="CW38:CZ38"/>
    <mergeCell ref="DA38:DD38"/>
    <mergeCell ref="DE38:DH38"/>
    <mergeCell ref="DI38:DL38"/>
    <mergeCell ref="DM38:DP38"/>
    <mergeCell ref="DQ38:DT38"/>
    <mergeCell ref="DU38:DX38"/>
    <mergeCell ref="DY38:EB38"/>
    <mergeCell ref="EC38:EF38"/>
    <mergeCell ref="EG38:EJ38"/>
    <mergeCell ref="EK38:EN38"/>
    <mergeCell ref="EO38:ER38"/>
    <mergeCell ref="ES38:EV38"/>
    <mergeCell ref="EW38:EZ38"/>
    <mergeCell ref="FA38:FD38"/>
    <mergeCell ref="FE38:FH38"/>
    <mergeCell ref="FI38:FL38"/>
    <mergeCell ref="FM38:FP38"/>
    <mergeCell ref="FQ38:FT38"/>
    <mergeCell ref="FU38:FX38"/>
    <mergeCell ref="FY38:GB38"/>
    <mergeCell ref="GC38:GF38"/>
    <mergeCell ref="GG38:GJ38"/>
    <mergeCell ref="GK38:GN38"/>
    <mergeCell ref="GO38:GR38"/>
    <mergeCell ref="GS38:GV38"/>
    <mergeCell ref="GW38:GZ38"/>
    <mergeCell ref="HA38:HD38"/>
    <mergeCell ref="HE38:HH38"/>
    <mergeCell ref="HI38:HL38"/>
    <mergeCell ref="HM38:HP38"/>
    <mergeCell ref="HQ38:HT38"/>
    <mergeCell ref="HU38:HX38"/>
    <mergeCell ref="HY38:IB38"/>
    <mergeCell ref="IC38:IF38"/>
    <mergeCell ref="IG38:IJ38"/>
    <mergeCell ref="IK38:IN38"/>
    <mergeCell ref="IO38:IR38"/>
    <mergeCell ref="IS38:IV38"/>
    <mergeCell ref="IW38:IZ38"/>
    <mergeCell ref="JA38:JD38"/>
    <mergeCell ref="JE38:JH38"/>
    <mergeCell ref="JI38:JL38"/>
    <mergeCell ref="JM38:JP38"/>
    <mergeCell ref="JQ38:JT38"/>
    <mergeCell ref="JU38:JX38"/>
    <mergeCell ref="JY38:KB38"/>
    <mergeCell ref="KC38:KF38"/>
    <mergeCell ref="KG38:KJ38"/>
    <mergeCell ref="KK38:KN38"/>
    <mergeCell ref="KO38:KR38"/>
    <mergeCell ref="KS38:KV38"/>
    <mergeCell ref="KW38:KZ38"/>
    <mergeCell ref="LA38:LD38"/>
    <mergeCell ref="LE38:LH38"/>
    <mergeCell ref="LI38:LL38"/>
    <mergeCell ref="LM38:LP38"/>
    <mergeCell ref="LQ38:LT38"/>
    <mergeCell ref="LU38:LX38"/>
    <mergeCell ref="LY38:MB38"/>
    <mergeCell ref="MC38:MF38"/>
    <mergeCell ref="MG38:MJ38"/>
    <mergeCell ref="MK38:MN38"/>
    <mergeCell ref="MO38:MR38"/>
    <mergeCell ref="MS38:MV38"/>
    <mergeCell ref="MW38:MZ38"/>
    <mergeCell ref="NA38:ND38"/>
    <mergeCell ref="NE38:NH38"/>
    <mergeCell ref="NI38:NL38"/>
    <mergeCell ref="NM38:NP38"/>
    <mergeCell ref="NQ38:NT38"/>
    <mergeCell ref="NU38:NX38"/>
    <mergeCell ref="NY38:OB38"/>
    <mergeCell ref="OC38:OF38"/>
    <mergeCell ref="OG38:OJ38"/>
    <mergeCell ref="OK38:ON38"/>
    <mergeCell ref="OO38:OR38"/>
    <mergeCell ref="OS38:OV38"/>
    <mergeCell ref="OW38:OZ38"/>
    <mergeCell ref="PA38:PD38"/>
    <mergeCell ref="PE38:PH38"/>
    <mergeCell ref="PI38:PL38"/>
    <mergeCell ref="PM38:PP38"/>
    <mergeCell ref="PQ38:PT38"/>
    <mergeCell ref="PU38:PX38"/>
    <mergeCell ref="PY38:QB38"/>
    <mergeCell ref="QC38:QF38"/>
    <mergeCell ref="QG38:QJ38"/>
    <mergeCell ref="QK38:QN38"/>
    <mergeCell ref="QO38:QR38"/>
    <mergeCell ref="QS38:QV38"/>
    <mergeCell ref="QW38:QZ38"/>
    <mergeCell ref="RA38:RD38"/>
    <mergeCell ref="RE38:RH38"/>
    <mergeCell ref="RI38:RL38"/>
    <mergeCell ref="RM38:RP38"/>
    <mergeCell ref="RQ38:RT38"/>
    <mergeCell ref="RU38:RX38"/>
    <mergeCell ref="RY38:SB38"/>
    <mergeCell ref="SC38:SF38"/>
    <mergeCell ref="SG38:SJ38"/>
    <mergeCell ref="SK38:SN38"/>
    <mergeCell ref="SO38:SR38"/>
    <mergeCell ref="SS38:SV38"/>
    <mergeCell ref="SW38:SZ38"/>
    <mergeCell ref="TA38:TD38"/>
    <mergeCell ref="TE38:TH38"/>
    <mergeCell ref="TI38:TL38"/>
    <mergeCell ref="TM38:TP38"/>
    <mergeCell ref="TQ38:TT38"/>
    <mergeCell ref="TU38:TX38"/>
    <mergeCell ref="TY38:UB38"/>
    <mergeCell ref="UC38:UF38"/>
    <mergeCell ref="UG38:UJ38"/>
    <mergeCell ref="UK38:UN38"/>
    <mergeCell ref="UO38:UR38"/>
    <mergeCell ref="US38:UV38"/>
    <mergeCell ref="UW38:UZ38"/>
    <mergeCell ref="VA38:VD38"/>
    <mergeCell ref="VE38:VH38"/>
    <mergeCell ref="VI38:VL38"/>
    <mergeCell ref="VM38:VP38"/>
    <mergeCell ref="VQ38:VT38"/>
    <mergeCell ref="VU38:VX38"/>
    <mergeCell ref="VY38:WB38"/>
    <mergeCell ref="WC38:WF38"/>
    <mergeCell ref="WG38:WJ38"/>
    <mergeCell ref="WK38:WN38"/>
    <mergeCell ref="WO38:WR38"/>
    <mergeCell ref="WS38:WV38"/>
    <mergeCell ref="WW38:WZ38"/>
    <mergeCell ref="XA38:XD38"/>
    <mergeCell ref="XE38:XH38"/>
    <mergeCell ref="XI38:XL38"/>
    <mergeCell ref="XM38:XP38"/>
    <mergeCell ref="XQ38:XT38"/>
    <mergeCell ref="XU38:XX38"/>
    <mergeCell ref="XY38:YB38"/>
    <mergeCell ref="YC38:YF38"/>
    <mergeCell ref="YG38:YJ38"/>
    <mergeCell ref="YK38:YN38"/>
    <mergeCell ref="YO38:YR38"/>
    <mergeCell ref="YS38:YV38"/>
    <mergeCell ref="YW38:YZ38"/>
    <mergeCell ref="ZA38:ZD38"/>
    <mergeCell ref="ZE38:ZH38"/>
    <mergeCell ref="ZI38:ZL38"/>
    <mergeCell ref="ZM38:ZP38"/>
    <mergeCell ref="ZQ38:ZT38"/>
    <mergeCell ref="ZU38:ZX38"/>
    <mergeCell ref="ZY38:AAB38"/>
    <mergeCell ref="AAC38:AAF38"/>
    <mergeCell ref="AAG38:AAJ38"/>
    <mergeCell ref="AAK38:AAN38"/>
    <mergeCell ref="AAO38:AAR38"/>
    <mergeCell ref="AAS38:AAV38"/>
    <mergeCell ref="AAW38:AAZ38"/>
    <mergeCell ref="ABA38:ABD38"/>
    <mergeCell ref="ABE38:ABH38"/>
    <mergeCell ref="ABI38:ABL38"/>
    <mergeCell ref="ABM38:ABP38"/>
    <mergeCell ref="ABQ38:ABT38"/>
    <mergeCell ref="ABU38:ABX38"/>
    <mergeCell ref="ABY38:ACB38"/>
    <mergeCell ref="ACC38:ACF38"/>
    <mergeCell ref="ACG38:ACJ38"/>
    <mergeCell ref="ACK38:ACN38"/>
    <mergeCell ref="ACO38:ACR38"/>
    <mergeCell ref="ACS38:ACV38"/>
    <mergeCell ref="ACW38:ACZ38"/>
    <mergeCell ref="ADA38:ADD38"/>
    <mergeCell ref="ADE38:ADH38"/>
    <mergeCell ref="ADI38:ADL38"/>
    <mergeCell ref="ADM38:ADP38"/>
    <mergeCell ref="ADQ38:ADT38"/>
    <mergeCell ref="ADU38:ADX38"/>
    <mergeCell ref="ADY38:AEB38"/>
    <mergeCell ref="AEC38:AEF38"/>
    <mergeCell ref="AEG38:AEJ38"/>
    <mergeCell ref="AEK38:AEN38"/>
    <mergeCell ref="AEO38:AER38"/>
    <mergeCell ref="AES38:AEV38"/>
    <mergeCell ref="AEW38:AEZ38"/>
    <mergeCell ref="AFA38:AFD38"/>
    <mergeCell ref="AFE38:AFH38"/>
    <mergeCell ref="AFI38:AFL38"/>
    <mergeCell ref="AFM38:AFP38"/>
    <mergeCell ref="AFQ38:AFT38"/>
    <mergeCell ref="AFU38:AFX38"/>
    <mergeCell ref="AFY38:AGB38"/>
    <mergeCell ref="AGC38:AGF38"/>
    <mergeCell ref="AGG38:AGJ38"/>
    <mergeCell ref="AGK38:AGN38"/>
    <mergeCell ref="AGO38:AGR38"/>
    <mergeCell ref="AGS38:AGV38"/>
    <mergeCell ref="AGW38:AGZ38"/>
    <mergeCell ref="AHA38:AHD38"/>
    <mergeCell ref="AHE38:AHH38"/>
    <mergeCell ref="AHI38:AHL38"/>
    <mergeCell ref="AHM38:AHP38"/>
    <mergeCell ref="AHQ38:AHT38"/>
    <mergeCell ref="AHU38:AHX38"/>
    <mergeCell ref="AHY38:AIB38"/>
    <mergeCell ref="AIC38:AIF38"/>
    <mergeCell ref="AIG38:AIJ38"/>
    <mergeCell ref="AIK38:AIN38"/>
    <mergeCell ref="AIO38:AIR38"/>
    <mergeCell ref="AIS38:AIV38"/>
    <mergeCell ref="AIW38:AIZ38"/>
    <mergeCell ref="AJA38:AJD38"/>
    <mergeCell ref="AJE38:AJH38"/>
    <mergeCell ref="AJI38:AJL38"/>
    <mergeCell ref="AJM38:AJP38"/>
    <mergeCell ref="AJQ38:AJT38"/>
    <mergeCell ref="AJU38:AJX38"/>
    <mergeCell ref="AJY38:AKB38"/>
    <mergeCell ref="AKC38:AKF38"/>
    <mergeCell ref="AKG38:AKJ38"/>
    <mergeCell ref="AKK38:AKN38"/>
    <mergeCell ref="AKO38:AKR38"/>
    <mergeCell ref="AKS38:AKV38"/>
    <mergeCell ref="AKW38:AKZ38"/>
    <mergeCell ref="ALA38:ALD38"/>
    <mergeCell ref="ALE38:ALH38"/>
    <mergeCell ref="ALI38:ALL38"/>
    <mergeCell ref="ALM38:ALP38"/>
    <mergeCell ref="ALQ38:ALT38"/>
    <mergeCell ref="ALU38:ALX38"/>
    <mergeCell ref="ALY38:AMB38"/>
    <mergeCell ref="AMC38:AMF38"/>
    <mergeCell ref="AMG38:AMJ38"/>
    <mergeCell ref="B39:E39"/>
    <mergeCell ref="B40:E40"/>
    <mergeCell ref="A41:F41"/>
    <mergeCell ref="A42:F42"/>
    <mergeCell ref="A43:E43"/>
    <mergeCell ref="A44:F44"/>
    <mergeCell ref="A45:F45"/>
    <mergeCell ref="B46:C46"/>
    <mergeCell ref="D50:D51"/>
    <mergeCell ref="B52:C52"/>
    <mergeCell ref="B55:C55"/>
    <mergeCell ref="B58:C58"/>
    <mergeCell ref="B61:C61"/>
    <mergeCell ref="B62:C62"/>
    <mergeCell ref="B64:C64"/>
    <mergeCell ref="A66:A75"/>
    <mergeCell ref="B66:C66"/>
    <mergeCell ref="F66:F75"/>
    <mergeCell ref="B73:E73"/>
    <mergeCell ref="B74:E74"/>
    <mergeCell ref="B75:E75"/>
    <mergeCell ref="B76:E76"/>
    <mergeCell ref="A77:F77"/>
  </mergeCells>
  <printOptions headings="false" gridLines="false" gridLinesSet="true" horizontalCentered="true" verticalCentered="false"/>
  <pageMargins left="0.7875" right="0.7875" top="0.7875" bottom="0.7875" header="0.511805555555555" footer="0.511805555555555"/>
  <pageSetup paperSize="9" scale="5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1"/>
  <sheetViews>
    <sheetView showFormulas="false" showGridLines="fals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A14" activeCellId="0" sqref="A14"/>
    </sheetView>
  </sheetViews>
  <sheetFormatPr defaultRowHeight="13.8" zeroHeight="false" outlineLevelRow="0" outlineLevelCol="0"/>
  <cols>
    <col collapsed="false" customWidth="true" hidden="false" outlineLevel="0" max="1" min="1" style="47" width="17.52"/>
    <col collapsed="false" customWidth="true" hidden="false" outlineLevel="0" max="2" min="2" style="48" width="25.93"/>
    <col collapsed="false" customWidth="true" hidden="false" outlineLevel="0" max="4" min="3" style="47" width="25.93"/>
    <col collapsed="false" customWidth="true" hidden="false" outlineLevel="0" max="5" min="5" style="47" width="17.52"/>
    <col collapsed="false" customWidth="true" hidden="false" outlineLevel="0" max="1023" min="6" style="0" width="8.74"/>
    <col collapsed="false" customWidth="false" hidden="false" outlineLevel="0" max="1025" min="1024" style="0" width="11.52"/>
  </cols>
  <sheetData>
    <row r="1" customFormat="false" ht="13.8" hidden="false" customHeight="false" outlineLevel="0" collapsed="false">
      <c r="A1" s="1"/>
      <c r="B1" s="1"/>
      <c r="C1" s="2"/>
      <c r="D1" s="2"/>
    </row>
    <row r="2" customFormat="false" ht="13.8" hidden="false" customHeight="false" outlineLevel="0" collapsed="false">
      <c r="A2" s="5" t="s">
        <v>0</v>
      </c>
      <c r="B2" s="6"/>
      <c r="C2" s="7"/>
      <c r="D2" s="7"/>
    </row>
    <row r="3" customFormat="false" ht="13.8" hidden="false" customHeight="false" outlineLevel="0" collapsed="false">
      <c r="A3" s="5" t="s">
        <v>1</v>
      </c>
      <c r="B3" s="6"/>
      <c r="C3" s="7"/>
      <c r="D3" s="7"/>
    </row>
    <row r="4" customFormat="false" ht="13.8" hidden="false" customHeight="false" outlineLevel="0" collapsed="false">
      <c r="A4" s="4" t="s">
        <v>2</v>
      </c>
      <c r="B4" s="4"/>
      <c r="C4" s="4"/>
      <c r="D4" s="4"/>
    </row>
    <row r="5" customFormat="false" ht="13.8" hidden="false" customHeight="false" outlineLevel="0" collapsed="false">
      <c r="A5" s="9" t="s">
        <v>3</v>
      </c>
      <c r="B5" s="9"/>
      <c r="C5" s="9"/>
      <c r="D5" s="9"/>
    </row>
    <row r="6" customFormat="false" ht="17.35" hidden="false" customHeight="false" outlineLevel="0" collapsed="false">
      <c r="A6" s="0"/>
      <c r="B6" s="49"/>
      <c r="C6" s="49"/>
      <c r="D6" s="49"/>
    </row>
    <row r="7" customFormat="false" ht="17.35" hidden="false" customHeight="false" outlineLevel="0" collapsed="false">
      <c r="A7" s="0"/>
      <c r="B7" s="50"/>
      <c r="C7" s="50"/>
      <c r="D7" s="50"/>
    </row>
    <row r="8" customFormat="false" ht="13.8" hidden="false" customHeight="false" outlineLevel="0" collapsed="false">
      <c r="A8" s="51" t="s">
        <v>37</v>
      </c>
      <c r="B8" s="51"/>
      <c r="C8" s="51"/>
      <c r="D8" s="51"/>
    </row>
    <row r="9" customFormat="false" ht="13.8" hidden="false" customHeight="false" outlineLevel="0" collapsed="false">
      <c r="A9" s="0"/>
      <c r="B9" s="52"/>
      <c r="C9" s="0"/>
    </row>
    <row r="10" customFormat="false" ht="15" hidden="false" customHeight="false" outlineLevel="0" collapsed="false">
      <c r="A10" s="53" t="s">
        <v>38</v>
      </c>
      <c r="B10" s="53"/>
      <c r="C10" s="54" t="s">
        <v>39</v>
      </c>
      <c r="D10" s="54"/>
    </row>
    <row r="11" customFormat="false" ht="16.15" hidden="false" customHeight="true" outlineLevel="0" collapsed="false">
      <c r="A11" s="55"/>
      <c r="B11" s="56"/>
      <c r="C11" s="56"/>
      <c r="D11" s="56"/>
      <c r="E11" s="57"/>
      <c r="G11" s="47"/>
    </row>
    <row r="12" customFormat="false" ht="15" hidden="false" customHeight="true" outlineLevel="0" collapsed="false">
      <c r="A12" s="58" t="s">
        <v>40</v>
      </c>
      <c r="B12" s="58"/>
      <c r="C12" s="58"/>
      <c r="D12" s="58"/>
    </row>
    <row r="13" customFormat="false" ht="13.8" hidden="false" customHeight="false" outlineLevel="0" collapsed="false">
      <c r="A13" s="59" t="s">
        <v>41</v>
      </c>
      <c r="B13" s="59" t="s">
        <v>42</v>
      </c>
      <c r="C13" s="60"/>
      <c r="D13" s="60"/>
    </row>
    <row r="14" customFormat="false" ht="13.8" hidden="false" customHeight="false" outlineLevel="0" collapsed="false">
      <c r="A14" s="59"/>
      <c r="B14" s="59"/>
      <c r="C14" s="61" t="s">
        <v>43</v>
      </c>
      <c r="D14" s="61" t="s">
        <v>44</v>
      </c>
    </row>
    <row r="15" customFormat="false" ht="15" hidden="false" customHeight="false" outlineLevel="0" collapsed="false">
      <c r="A15" s="62"/>
      <c r="B15" s="62" t="s">
        <v>45</v>
      </c>
      <c r="C15" s="62"/>
      <c r="D15" s="62"/>
    </row>
    <row r="16" customFormat="false" ht="13.8" hidden="false" customHeight="false" outlineLevel="0" collapsed="false">
      <c r="A16" s="63" t="s">
        <v>46</v>
      </c>
      <c r="B16" s="64" t="s">
        <v>47</v>
      </c>
      <c r="C16" s="65"/>
      <c r="D16" s="65"/>
    </row>
    <row r="17" customFormat="false" ht="13.8" hidden="false" customHeight="false" outlineLevel="0" collapsed="false">
      <c r="A17" s="66" t="s">
        <v>48</v>
      </c>
      <c r="B17" s="67" t="s">
        <v>49</v>
      </c>
      <c r="C17" s="65"/>
      <c r="D17" s="65"/>
    </row>
    <row r="18" customFormat="false" ht="13.8" hidden="false" customHeight="false" outlineLevel="0" collapsed="false">
      <c r="A18" s="63" t="s">
        <v>50</v>
      </c>
      <c r="B18" s="64" t="s">
        <v>51</v>
      </c>
      <c r="C18" s="65"/>
      <c r="D18" s="65"/>
    </row>
    <row r="19" customFormat="false" ht="13.8" hidden="false" customHeight="false" outlineLevel="0" collapsed="false">
      <c r="A19" s="66" t="s">
        <v>52</v>
      </c>
      <c r="B19" s="67" t="s">
        <v>53</v>
      </c>
      <c r="C19" s="65"/>
      <c r="D19" s="65"/>
    </row>
    <row r="20" customFormat="false" ht="13.8" hidden="false" customHeight="false" outlineLevel="0" collapsed="false">
      <c r="A20" s="63" t="s">
        <v>54</v>
      </c>
      <c r="B20" s="64" t="s">
        <v>55</v>
      </c>
      <c r="C20" s="65"/>
      <c r="D20" s="65"/>
    </row>
    <row r="21" customFormat="false" ht="13.8" hidden="false" customHeight="false" outlineLevel="0" collapsed="false">
      <c r="A21" s="66" t="s">
        <v>56</v>
      </c>
      <c r="B21" s="67" t="s">
        <v>57</v>
      </c>
      <c r="C21" s="65"/>
      <c r="D21" s="65"/>
    </row>
    <row r="22" customFormat="false" ht="20.85" hidden="false" customHeight="false" outlineLevel="0" collapsed="false">
      <c r="A22" s="63" t="s">
        <v>58</v>
      </c>
      <c r="B22" s="64" t="s">
        <v>59</v>
      </c>
      <c r="C22" s="65"/>
      <c r="D22" s="65"/>
    </row>
    <row r="23" customFormat="false" ht="13.8" hidden="false" customHeight="false" outlineLevel="0" collapsed="false">
      <c r="A23" s="66" t="s">
        <v>60</v>
      </c>
      <c r="B23" s="67" t="s">
        <v>61</v>
      </c>
      <c r="C23" s="65"/>
      <c r="D23" s="65"/>
    </row>
    <row r="24" customFormat="false" ht="13.8" hidden="false" customHeight="false" outlineLevel="0" collapsed="false">
      <c r="A24" s="63" t="s">
        <v>62</v>
      </c>
      <c r="B24" s="64" t="s">
        <v>63</v>
      </c>
      <c r="C24" s="65"/>
      <c r="D24" s="65"/>
    </row>
    <row r="25" customFormat="false" ht="13.8" hidden="false" customHeight="false" outlineLevel="0" collapsed="false">
      <c r="A25" s="66" t="s">
        <v>64</v>
      </c>
      <c r="B25" s="67" t="s">
        <v>65</v>
      </c>
      <c r="C25" s="68" t="n">
        <f aca="false">SUM(C16:C24)</f>
        <v>0</v>
      </c>
      <c r="D25" s="68" t="n">
        <f aca="false">SUM(D16:D24)</f>
        <v>0</v>
      </c>
    </row>
    <row r="26" customFormat="false" ht="15" hidden="false" customHeight="false" outlineLevel="0" collapsed="false">
      <c r="A26" s="62"/>
      <c r="B26" s="62" t="s">
        <v>66</v>
      </c>
      <c r="C26" s="62"/>
      <c r="D26" s="62"/>
    </row>
    <row r="27" customFormat="false" ht="20.85" hidden="false" customHeight="false" outlineLevel="0" collapsed="false">
      <c r="A27" s="63" t="s">
        <v>67</v>
      </c>
      <c r="B27" s="64" t="s">
        <v>68</v>
      </c>
      <c r="C27" s="65"/>
      <c r="D27" s="65"/>
    </row>
    <row r="28" customFormat="false" ht="13.8" hidden="false" customHeight="false" outlineLevel="0" collapsed="false">
      <c r="A28" s="66" t="s">
        <v>69</v>
      </c>
      <c r="B28" s="67" t="s">
        <v>70</v>
      </c>
      <c r="C28" s="65"/>
      <c r="D28" s="65"/>
    </row>
    <row r="29" customFormat="false" ht="13.8" hidden="false" customHeight="false" outlineLevel="0" collapsed="false">
      <c r="A29" s="63" t="s">
        <v>71</v>
      </c>
      <c r="B29" s="64" t="s">
        <v>72</v>
      </c>
      <c r="C29" s="65"/>
      <c r="D29" s="65"/>
    </row>
    <row r="30" customFormat="false" ht="13.8" hidden="false" customHeight="false" outlineLevel="0" collapsed="false">
      <c r="A30" s="66" t="s">
        <v>73</v>
      </c>
      <c r="B30" s="67" t="s">
        <v>74</v>
      </c>
      <c r="C30" s="65"/>
      <c r="D30" s="65"/>
    </row>
    <row r="31" customFormat="false" ht="13.8" hidden="false" customHeight="false" outlineLevel="0" collapsed="false">
      <c r="A31" s="63" t="s">
        <v>75</v>
      </c>
      <c r="B31" s="64" t="s">
        <v>76</v>
      </c>
      <c r="C31" s="65"/>
      <c r="D31" s="65"/>
    </row>
    <row r="32" customFormat="false" ht="13.8" hidden="false" customHeight="false" outlineLevel="0" collapsed="false">
      <c r="A32" s="66" t="s">
        <v>77</v>
      </c>
      <c r="B32" s="67" t="s">
        <v>78</v>
      </c>
      <c r="C32" s="65"/>
      <c r="D32" s="65"/>
    </row>
    <row r="33" customFormat="false" ht="13.8" hidden="false" customHeight="false" outlineLevel="0" collapsed="false">
      <c r="A33" s="63" t="s">
        <v>79</v>
      </c>
      <c r="B33" s="64" t="s">
        <v>80</v>
      </c>
      <c r="C33" s="65"/>
      <c r="D33" s="65"/>
    </row>
    <row r="34" customFormat="false" ht="13.8" hidden="false" customHeight="false" outlineLevel="0" collapsed="false">
      <c r="A34" s="66" t="s">
        <v>81</v>
      </c>
      <c r="B34" s="67" t="s">
        <v>82</v>
      </c>
      <c r="C34" s="65"/>
      <c r="D34" s="65"/>
    </row>
    <row r="35" customFormat="false" ht="13.8" hidden="false" customHeight="false" outlineLevel="0" collapsed="false">
      <c r="A35" s="63" t="s">
        <v>83</v>
      </c>
      <c r="B35" s="64" t="s">
        <v>84</v>
      </c>
      <c r="C35" s="65"/>
      <c r="D35" s="65"/>
    </row>
    <row r="36" customFormat="false" ht="13.8" hidden="false" customHeight="false" outlineLevel="0" collapsed="false">
      <c r="A36" s="66" t="s">
        <v>85</v>
      </c>
      <c r="B36" s="67" t="s">
        <v>86</v>
      </c>
      <c r="C36" s="65"/>
      <c r="D36" s="65"/>
    </row>
    <row r="37" customFormat="false" ht="13.8" hidden="false" customHeight="false" outlineLevel="0" collapsed="false">
      <c r="A37" s="63" t="s">
        <v>87</v>
      </c>
      <c r="B37" s="69" t="s">
        <v>65</v>
      </c>
      <c r="C37" s="70" t="n">
        <f aca="false">SUM(C27:C36)</f>
        <v>0</v>
      </c>
      <c r="D37" s="70" t="n">
        <f aca="false">SUM(D27:D36)</f>
        <v>0</v>
      </c>
    </row>
    <row r="38" customFormat="false" ht="15" hidden="false" customHeight="false" outlineLevel="0" collapsed="false">
      <c r="A38" s="62"/>
      <c r="B38" s="62" t="s">
        <v>88</v>
      </c>
      <c r="C38" s="62"/>
      <c r="D38" s="62"/>
    </row>
    <row r="39" customFormat="false" ht="13.8" hidden="false" customHeight="false" outlineLevel="0" collapsed="false">
      <c r="A39" s="63" t="s">
        <v>89</v>
      </c>
      <c r="B39" s="64" t="s">
        <v>90</v>
      </c>
      <c r="C39" s="65"/>
      <c r="D39" s="65"/>
    </row>
    <row r="40" customFormat="false" ht="13.8" hidden="false" customHeight="false" outlineLevel="0" collapsed="false">
      <c r="A40" s="66" t="s">
        <v>91</v>
      </c>
      <c r="B40" s="67" t="s">
        <v>92</v>
      </c>
      <c r="C40" s="65"/>
      <c r="D40" s="65"/>
    </row>
    <row r="41" customFormat="false" ht="13.8" hidden="false" customHeight="false" outlineLevel="0" collapsed="false">
      <c r="A41" s="63" t="s">
        <v>93</v>
      </c>
      <c r="B41" s="64" t="s">
        <v>94</v>
      </c>
      <c r="C41" s="65"/>
      <c r="D41" s="65"/>
    </row>
    <row r="42" customFormat="false" ht="21.15" hidden="false" customHeight="false" outlineLevel="0" collapsed="false">
      <c r="A42" s="66" t="s">
        <v>95</v>
      </c>
      <c r="B42" s="67" t="s">
        <v>96</v>
      </c>
      <c r="C42" s="65"/>
      <c r="D42" s="65"/>
    </row>
    <row r="43" customFormat="false" ht="13.8" hidden="false" customHeight="false" outlineLevel="0" collapsed="false">
      <c r="A43" s="63" t="s">
        <v>97</v>
      </c>
      <c r="B43" s="64" t="s">
        <v>98</v>
      </c>
      <c r="C43" s="65"/>
      <c r="D43" s="65"/>
    </row>
    <row r="44" customFormat="false" ht="13.8" hidden="false" customHeight="false" outlineLevel="0" collapsed="false">
      <c r="A44" s="66" t="s">
        <v>99</v>
      </c>
      <c r="B44" s="71" t="s">
        <v>65</v>
      </c>
      <c r="C44" s="68" t="n">
        <f aca="false">SUM(C39:C43)</f>
        <v>0</v>
      </c>
      <c r="D44" s="68" t="n">
        <f aca="false">SUM(D39:D43)</f>
        <v>0</v>
      </c>
    </row>
    <row r="45" customFormat="false" ht="15" hidden="false" customHeight="false" outlineLevel="0" collapsed="false">
      <c r="A45" s="62"/>
      <c r="B45" s="62" t="s">
        <v>100</v>
      </c>
      <c r="C45" s="62"/>
      <c r="D45" s="62"/>
    </row>
    <row r="46" customFormat="false" ht="21.15" hidden="false" customHeight="false" outlineLevel="0" collapsed="false">
      <c r="A46" s="63" t="s">
        <v>89</v>
      </c>
      <c r="B46" s="64" t="s">
        <v>101</v>
      </c>
      <c r="C46" s="65"/>
      <c r="D46" s="65"/>
    </row>
    <row r="47" customFormat="false" ht="50.25" hidden="false" customHeight="false" outlineLevel="0" collapsed="false">
      <c r="A47" s="66" t="s">
        <v>91</v>
      </c>
      <c r="B47" s="67" t="s">
        <v>102</v>
      </c>
      <c r="C47" s="65"/>
      <c r="D47" s="65"/>
    </row>
    <row r="48" customFormat="false" ht="13.8" hidden="false" customHeight="false" outlineLevel="0" collapsed="false">
      <c r="A48" s="63" t="s">
        <v>103</v>
      </c>
      <c r="B48" s="64" t="s">
        <v>65</v>
      </c>
      <c r="C48" s="70" t="n">
        <f aca="false">SUM(C46:C47)</f>
        <v>0</v>
      </c>
      <c r="D48" s="70" t="n">
        <f aca="false">SUM(D46:D47)</f>
        <v>0</v>
      </c>
    </row>
    <row r="49" customFormat="false" ht="15" hidden="false" customHeight="false" outlineLevel="0" collapsed="false">
      <c r="A49" s="72"/>
      <c r="B49" s="72" t="s">
        <v>104</v>
      </c>
      <c r="C49" s="73" t="n">
        <f aca="false">C25+C37+C44+C48</f>
        <v>0</v>
      </c>
      <c r="D49" s="73" t="n">
        <f aca="false">D25+D37+D44+D48</f>
        <v>0</v>
      </c>
      <c r="E49" s="0"/>
    </row>
    <row r="51" customFormat="false" ht="16.15" hidden="false" customHeight="false" outlineLevel="0" collapsed="false"/>
    <row r="52" customFormat="false" ht="16.15" hidden="false" customHeight="false" outlineLevel="0" collapsed="false"/>
    <row r="53" customFormat="false" ht="16.15" hidden="false" customHeight="false" outlineLevel="0" collapsed="false"/>
    <row r="54" customFormat="false" ht="16.15" hidden="false" customHeight="false" outlineLevel="0" collapsed="false"/>
    <row r="55" customFormat="false" ht="16.15" hidden="false" customHeight="false" outlineLevel="0" collapsed="false"/>
    <row r="56" customFormat="false" ht="16.15" hidden="false" customHeight="false" outlineLevel="0" collapsed="false"/>
    <row r="57" customFormat="false" ht="16.15" hidden="false" customHeight="false" outlineLevel="0" collapsed="false"/>
    <row r="58" customFormat="false" ht="16.15" hidden="false" customHeight="false" outlineLevel="0" collapsed="false"/>
    <row r="59" customFormat="false" ht="16.15" hidden="false" customHeight="false" outlineLevel="0" collapsed="false"/>
    <row r="60" customFormat="false" ht="16.15" hidden="false" customHeight="false" outlineLevel="0" collapsed="false"/>
    <row r="61" customFormat="false" ht="16.15" hidden="false" customHeight="false" outlineLevel="0" collapsed="false"/>
    <row r="62" customFormat="false" ht="16.15" hidden="false" customHeight="false" outlineLevel="0" collapsed="false"/>
    <row r="63" customFormat="false" ht="16.15" hidden="false" customHeight="false" outlineLevel="0" collapsed="false"/>
    <row r="64" customFormat="false" ht="16.15" hidden="false" customHeight="false" outlineLevel="0" collapsed="false"/>
    <row r="65" customFormat="false" ht="16.15" hidden="false" customHeight="false" outlineLevel="0" collapsed="false"/>
    <row r="66" customFormat="false" ht="16.15" hidden="false" customHeight="false" outlineLevel="0" collapsed="false"/>
  </sheetData>
  <sheetProtection sheet="true" password="e041" objects="true" scenarios="true"/>
  <mergeCells count="5">
    <mergeCell ref="A5:D5"/>
    <mergeCell ref="B6:D6"/>
    <mergeCell ref="A8:D8"/>
    <mergeCell ref="A12:D12"/>
    <mergeCell ref="C13:D13"/>
  </mergeCells>
  <printOptions headings="false" gridLines="false" gridLinesSet="true" horizontalCentered="true" verticalCentered="false"/>
  <pageMargins left="0.7875" right="0.7875" top="0.7875" bottom="0.7875" header="0.511805555555555" footer="0.511805555555555"/>
  <pageSetup paperSize="9" scale="7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fals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A3" activeCellId="0" sqref="A3"/>
    </sheetView>
  </sheetViews>
  <sheetFormatPr defaultRowHeight="13.8" zeroHeight="false" outlineLevelRow="0" outlineLevelCol="0"/>
  <cols>
    <col collapsed="false" customWidth="true" hidden="false" outlineLevel="0" max="1" min="1" style="47" width="14.49"/>
    <col collapsed="false" customWidth="true" hidden="false" outlineLevel="0" max="2" min="2" style="48" width="20.3"/>
    <col collapsed="false" customWidth="true" hidden="false" outlineLevel="0" max="3" min="3" style="47" width="20.3"/>
    <col collapsed="false" customWidth="true" hidden="false" outlineLevel="0" max="4" min="4" style="47" width="24.68"/>
    <col collapsed="false" customWidth="true" hidden="false" outlineLevel="0" max="6" min="5" style="47" width="20.71"/>
    <col collapsed="false" customWidth="true" hidden="false" outlineLevel="0" max="1022" min="7" style="47" width="9.13"/>
    <col collapsed="false" customWidth="false" hidden="false" outlineLevel="0" max="1025" min="1023" style="0" width="11.52"/>
  </cols>
  <sheetData>
    <row r="1" customFormat="false" ht="13.8" hidden="false" customHeight="false" outlineLevel="0" collapsed="false">
      <c r="A1" s="1"/>
      <c r="B1" s="1"/>
      <c r="C1" s="2"/>
      <c r="D1" s="2"/>
    </row>
    <row r="2" customFormat="false" ht="13.8" hidden="false" customHeight="false" outlineLevel="0" collapsed="false">
      <c r="A2" s="5" t="s">
        <v>0</v>
      </c>
      <c r="B2" s="6"/>
      <c r="C2" s="7"/>
      <c r="D2" s="7"/>
    </row>
    <row r="3" customFormat="false" ht="13.8" hidden="false" customHeight="false" outlineLevel="0" collapsed="false">
      <c r="A3" s="5" t="s">
        <v>1</v>
      </c>
      <c r="B3" s="6"/>
      <c r="C3" s="7"/>
      <c r="D3" s="7"/>
    </row>
    <row r="4" customFormat="false" ht="13.8" hidden="false" customHeight="false" outlineLevel="0" collapsed="false">
      <c r="A4" s="4" t="s">
        <v>2</v>
      </c>
      <c r="B4" s="4"/>
      <c r="C4" s="4"/>
      <c r="D4" s="4"/>
    </row>
    <row r="5" customFormat="false" ht="13.8" hidden="false" customHeight="false" outlineLevel="0" collapsed="false">
      <c r="A5" s="9" t="s">
        <v>3</v>
      </c>
      <c r="B5" s="9"/>
      <c r="C5" s="9"/>
      <c r="D5" s="9"/>
    </row>
    <row r="6" customFormat="false" ht="13.8" hidden="false" customHeight="false" outlineLevel="0" collapsed="false">
      <c r="A6" s="0"/>
      <c r="B6" s="51"/>
      <c r="C6" s="51"/>
    </row>
    <row r="7" customFormat="false" ht="13.8" hidden="false" customHeight="false" outlineLevel="0" collapsed="false">
      <c r="A7" s="0"/>
      <c r="B7" s="51"/>
      <c r="C7" s="51"/>
    </row>
    <row r="8" customFormat="false" ht="13.8" hidden="false" customHeight="false" outlineLevel="0" collapsed="false">
      <c r="A8" s="0"/>
      <c r="B8" s="47"/>
    </row>
    <row r="9" customFormat="false" ht="13.8" hidden="false" customHeight="false" outlineLevel="0" collapsed="false">
      <c r="A9" s="0"/>
      <c r="B9" s="51" t="s">
        <v>105</v>
      </c>
      <c r="C9" s="51"/>
    </row>
    <row r="10" customFormat="false" ht="13.8" hidden="false" customHeight="false" outlineLevel="0" collapsed="false">
      <c r="A10" s="0"/>
      <c r="B10" s="52"/>
    </row>
    <row r="11" customFormat="false" ht="35.05" hidden="false" customHeight="false" outlineLevel="0" collapsed="false">
      <c r="A11" s="74" t="s">
        <v>41</v>
      </c>
      <c r="B11" s="75" t="s">
        <v>8</v>
      </c>
      <c r="C11" s="74" t="s">
        <v>106</v>
      </c>
      <c r="D11" s="74" t="s">
        <v>107</v>
      </c>
    </row>
    <row r="12" customFormat="false" ht="13.8" hidden="false" customHeight="false" outlineLevel="0" collapsed="false">
      <c r="A12" s="74" t="s">
        <v>108</v>
      </c>
      <c r="B12" s="74" t="s">
        <v>109</v>
      </c>
      <c r="C12" s="76" t="n">
        <f aca="false">VLOOKUP(A12,'Planilha Sintética'!$A$7:$H$66,8,0)</f>
        <v>0</v>
      </c>
      <c r="D12" s="77" t="n">
        <f aca="false">TRUNC(C12*(1+'BDI '!$F$30),2)</f>
        <v>0</v>
      </c>
    </row>
    <row r="13" customFormat="false" ht="24.7" hidden="false" customHeight="false" outlineLevel="0" collapsed="false">
      <c r="A13" s="74" t="s">
        <v>110</v>
      </c>
      <c r="B13" s="74" t="s">
        <v>111</v>
      </c>
      <c r="C13" s="76" t="n">
        <f aca="false">VLOOKUP(A13,'Planilha Sintética'!$A$7:$H$66,8,0)</f>
        <v>0</v>
      </c>
      <c r="D13" s="77" t="n">
        <f aca="false">TRUNC(C13*(1+'BDI '!$F$30),2)</f>
        <v>0</v>
      </c>
    </row>
    <row r="14" customFormat="false" ht="13.8" hidden="false" customHeight="false" outlineLevel="0" collapsed="false">
      <c r="A14" s="74" t="s">
        <v>112</v>
      </c>
      <c r="B14" s="74" t="s">
        <v>113</v>
      </c>
      <c r="C14" s="76" t="n">
        <f aca="false">VLOOKUP(A14,'Planilha Sintética'!$A$7:$H$66,8,0)</f>
        <v>0</v>
      </c>
      <c r="D14" s="77" t="n">
        <f aca="false">TRUNC(C14*(1+'BDI '!$F$66),2)</f>
        <v>0</v>
      </c>
    </row>
    <row r="15" customFormat="false" ht="13.8" hidden="false" customHeight="false" outlineLevel="0" collapsed="false">
      <c r="B15" s="78" t="s">
        <v>65</v>
      </c>
      <c r="C15" s="79" t="n">
        <f aca="false">SUM(C12:C14)</f>
        <v>0</v>
      </c>
      <c r="D15" s="79" t="n">
        <f aca="false">SUM(D12:D14)</f>
        <v>0</v>
      </c>
    </row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e041" objects="true" scenarios="true"/>
  <mergeCells count="4">
    <mergeCell ref="A5:D5"/>
    <mergeCell ref="B6:C6"/>
    <mergeCell ref="B7:C7"/>
    <mergeCell ref="B9:C9"/>
  </mergeCells>
  <printOptions headings="false" gridLines="false" gridLinesSet="true" horizontalCentered="true" verticalCentered="false"/>
  <pageMargins left="0.7875" right="0.7875" top="0.7875" bottom="0.7875" header="0.511805555555555" footer="0.511805555555555"/>
  <pageSetup paperSize="9" scale="7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4" man="true" max="65535" min="0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048576"/>
  <sheetViews>
    <sheetView showFormulas="false" showGridLines="fals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I8" activeCellId="0" sqref="I8"/>
    </sheetView>
  </sheetViews>
  <sheetFormatPr defaultRowHeight="18.55" zeroHeight="false" outlineLevelRow="0" outlineLevelCol="0"/>
  <cols>
    <col collapsed="false" customWidth="true" hidden="false" outlineLevel="0" max="1" min="1" style="80" width="22.57"/>
    <col collapsed="false" customWidth="true" hidden="false" outlineLevel="0" max="2" min="2" style="80" width="12.64"/>
    <col collapsed="false" customWidth="true" hidden="false" outlineLevel="0" max="3" min="3" style="81" width="11.3"/>
    <col collapsed="false" customWidth="true" hidden="false" outlineLevel="0" max="4" min="4" style="81" width="7.41"/>
    <col collapsed="false" customWidth="true" hidden="false" outlineLevel="0" max="5" min="5" style="81" width="120.71"/>
    <col collapsed="false" customWidth="true" hidden="false" outlineLevel="0" max="7" min="6" style="82" width="12.71"/>
    <col collapsed="false" customWidth="true" hidden="false" outlineLevel="0" max="8" min="8" style="82" width="19.91"/>
    <col collapsed="false" customWidth="true" hidden="false" outlineLevel="0" max="9" min="9" style="81" width="20.79"/>
    <col collapsed="false" customWidth="true" hidden="false" outlineLevel="0" max="1025" min="10" style="81" width="9.13"/>
  </cols>
  <sheetData>
    <row r="1" s="80" customFormat="true" ht="18.55" hidden="false" customHeight="false" outlineLevel="0" collapsed="false">
      <c r="A1" s="83" t="s">
        <v>0</v>
      </c>
      <c r="B1" s="84"/>
      <c r="C1" s="84"/>
      <c r="D1" s="84"/>
      <c r="E1" s="84"/>
      <c r="F1" s="84"/>
      <c r="G1" s="84"/>
      <c r="H1" s="84"/>
      <c r="I1" s="83"/>
    </row>
    <row r="2" s="80" customFormat="true" ht="18.55" hidden="false" customHeight="false" outlineLevel="0" collapsed="false">
      <c r="A2" s="83" t="s">
        <v>1</v>
      </c>
      <c r="B2" s="84"/>
      <c r="C2" s="84"/>
      <c r="D2" s="84"/>
      <c r="E2" s="84"/>
      <c r="F2" s="84"/>
      <c r="G2" s="84"/>
      <c r="H2" s="84"/>
      <c r="I2" s="83"/>
    </row>
    <row r="3" s="80" customFormat="true" ht="18.55" hidden="false" customHeight="false" outlineLevel="0" collapsed="false">
      <c r="A3" s="85" t="s">
        <v>114</v>
      </c>
      <c r="B3" s="86" t="s">
        <v>115</v>
      </c>
      <c r="C3" s="86" t="s">
        <v>116</v>
      </c>
      <c r="D3" s="86"/>
      <c r="E3" s="86"/>
      <c r="F3" s="86"/>
      <c r="G3" s="86"/>
      <c r="H3" s="86"/>
      <c r="I3" s="85"/>
    </row>
    <row r="4" s="80" customFormat="true" ht="18.55" hidden="false" customHeight="false" outlineLevel="0" collapsed="false">
      <c r="A4" s="86" t="s">
        <v>117</v>
      </c>
      <c r="B4" s="86" t="s">
        <v>118</v>
      </c>
      <c r="C4" s="86"/>
      <c r="D4" s="86"/>
      <c r="E4" s="86"/>
      <c r="F4" s="86"/>
      <c r="G4" s="86"/>
      <c r="H4" s="87"/>
      <c r="I4" s="88"/>
    </row>
    <row r="5" s="80" customFormat="true" ht="18.55" hidden="false" customHeight="false" outlineLevel="0" collapsed="false">
      <c r="A5" s="89" t="s">
        <v>119</v>
      </c>
      <c r="B5" s="89" t="s">
        <v>120</v>
      </c>
      <c r="C5" s="89" t="s">
        <v>121</v>
      </c>
      <c r="D5" s="89" t="s">
        <v>122</v>
      </c>
      <c r="E5" s="89" t="s">
        <v>123</v>
      </c>
      <c r="F5" s="90" t="s">
        <v>124</v>
      </c>
      <c r="G5" s="90" t="s">
        <v>125</v>
      </c>
      <c r="H5" s="90" t="s">
        <v>126</v>
      </c>
      <c r="I5" s="91" t="s">
        <v>127</v>
      </c>
    </row>
    <row r="6" s="80" customFormat="true" ht="18.55" hidden="false" customHeight="false" outlineLevel="0" collapsed="false">
      <c r="A6" s="92"/>
      <c r="B6" s="92"/>
      <c r="C6" s="92" t="s">
        <v>128</v>
      </c>
      <c r="D6" s="93"/>
      <c r="E6" s="94"/>
      <c r="F6" s="95"/>
      <c r="G6" s="96" t="n">
        <f aca="false">G67</f>
        <v>0</v>
      </c>
      <c r="H6" s="96" t="n">
        <f aca="false">TRUNC(G6,2)</f>
        <v>0</v>
      </c>
      <c r="I6" s="96" t="n">
        <f aca="false">I7+I11+I24</f>
        <v>0</v>
      </c>
    </row>
    <row r="7" s="80" customFormat="true" ht="18.55" hidden="false" customHeight="false" outlineLevel="0" collapsed="false">
      <c r="A7" s="97" t="s">
        <v>108</v>
      </c>
      <c r="B7" s="97"/>
      <c r="C7" s="97" t="s">
        <v>128</v>
      </c>
      <c r="D7" s="98"/>
      <c r="E7" s="99" t="s">
        <v>109</v>
      </c>
      <c r="F7" s="100"/>
      <c r="G7" s="101" t="n">
        <f aca="false">+G10</f>
        <v>0</v>
      </c>
      <c r="H7" s="101" t="n">
        <f aca="false">TRUNC(G7,2)</f>
        <v>0</v>
      </c>
      <c r="I7" s="101" t="n">
        <f aca="false">+I10</f>
        <v>0</v>
      </c>
    </row>
    <row r="8" s="80" customFormat="true" ht="18.55" hidden="false" customHeight="false" outlineLevel="0" collapsed="false">
      <c r="A8" s="102" t="s">
        <v>129</v>
      </c>
      <c r="B8" s="102" t="s">
        <v>130</v>
      </c>
      <c r="C8" s="103" t="s">
        <v>131</v>
      </c>
      <c r="D8" s="103" t="s">
        <v>132</v>
      </c>
      <c r="E8" s="104" t="s">
        <v>133</v>
      </c>
      <c r="F8" s="105" t="n">
        <v>1</v>
      </c>
      <c r="G8" s="106"/>
      <c r="H8" s="105" t="n">
        <f aca="false">TRUNC(F8*G8,2)</f>
        <v>0</v>
      </c>
      <c r="I8" s="105" t="n">
        <f aca="false">TRUNC(H8*(1+'BDI '!$F$30),2)</f>
        <v>0</v>
      </c>
    </row>
    <row r="9" s="80" customFormat="true" ht="18.55" hidden="false" customHeight="false" outlineLevel="0" collapsed="false">
      <c r="A9" s="102" t="s">
        <v>134</v>
      </c>
      <c r="B9" s="102" t="s">
        <v>135</v>
      </c>
      <c r="C9" s="103" t="s">
        <v>131</v>
      </c>
      <c r="D9" s="103" t="s">
        <v>132</v>
      </c>
      <c r="E9" s="104" t="s">
        <v>136</v>
      </c>
      <c r="F9" s="105" t="n">
        <v>4</v>
      </c>
      <c r="G9" s="106"/>
      <c r="H9" s="105" t="n">
        <f aca="false">TRUNC(F9*G9,2)</f>
        <v>0</v>
      </c>
      <c r="I9" s="105" t="n">
        <f aca="false">TRUNC(H9*(1+'BDI '!$F$30),2)</f>
        <v>0</v>
      </c>
    </row>
    <row r="10" s="80" customFormat="true" ht="18.55" hidden="false" customHeight="false" outlineLevel="0" collapsed="false">
      <c r="A10" s="107"/>
      <c r="B10" s="107"/>
      <c r="C10" s="103"/>
      <c r="D10" s="103"/>
      <c r="E10" s="108" t="s">
        <v>108</v>
      </c>
      <c r="F10" s="109"/>
      <c r="G10" s="110" t="n">
        <f aca="false">SUM(H8:H9)</f>
        <v>0</v>
      </c>
      <c r="H10" s="110" t="n">
        <f aca="false">TRUNC(G10,2)</f>
        <v>0</v>
      </c>
      <c r="I10" s="110" t="n">
        <f aca="false">SUM(I8:I9)</f>
        <v>0</v>
      </c>
    </row>
    <row r="11" s="80" customFormat="true" ht="18.55" hidden="false" customHeight="false" outlineLevel="0" collapsed="false">
      <c r="A11" s="97" t="s">
        <v>110</v>
      </c>
      <c r="B11" s="97"/>
      <c r="C11" s="97" t="s">
        <v>128</v>
      </c>
      <c r="D11" s="98"/>
      <c r="E11" s="99" t="s">
        <v>111</v>
      </c>
      <c r="F11" s="100"/>
      <c r="G11" s="101" t="n">
        <f aca="false">G23</f>
        <v>0</v>
      </c>
      <c r="H11" s="101" t="n">
        <f aca="false">TRUNC(G11,2)</f>
        <v>0</v>
      </c>
      <c r="I11" s="101" t="n">
        <f aca="false">I23</f>
        <v>0</v>
      </c>
    </row>
    <row r="12" s="80" customFormat="true" ht="18.55" hidden="false" customHeight="false" outlineLevel="0" collapsed="false">
      <c r="A12" s="102" t="s">
        <v>137</v>
      </c>
      <c r="B12" s="102" t="s">
        <v>135</v>
      </c>
      <c r="C12" s="103" t="s">
        <v>131</v>
      </c>
      <c r="D12" s="103" t="s">
        <v>132</v>
      </c>
      <c r="E12" s="104" t="s">
        <v>138</v>
      </c>
      <c r="F12" s="105" t="n">
        <v>2</v>
      </c>
      <c r="G12" s="106"/>
      <c r="H12" s="105" t="n">
        <f aca="false">TRUNC(F12*G12,2)</f>
        <v>0</v>
      </c>
      <c r="I12" s="105" t="n">
        <f aca="false">TRUNC(H12*(1+'BDI '!$F$30),2)</f>
        <v>0</v>
      </c>
    </row>
    <row r="13" s="80" customFormat="true" ht="18.55" hidden="false" customHeight="false" outlineLevel="0" collapsed="false">
      <c r="A13" s="102" t="n">
        <v>98297</v>
      </c>
      <c r="B13" s="102" t="s">
        <v>139</v>
      </c>
      <c r="C13" s="103" t="s">
        <v>131</v>
      </c>
      <c r="D13" s="103" t="s">
        <v>140</v>
      </c>
      <c r="E13" s="104" t="s">
        <v>141</v>
      </c>
      <c r="F13" s="105" t="n">
        <v>6550.59</v>
      </c>
      <c r="G13" s="106"/>
      <c r="H13" s="105" t="n">
        <f aca="false">TRUNC(F13*G13,2)</f>
        <v>0</v>
      </c>
      <c r="I13" s="105" t="n">
        <f aca="false">TRUNC(H13*(1+'BDI '!$F$30),2)</f>
        <v>0</v>
      </c>
    </row>
    <row r="14" s="80" customFormat="true" ht="23.85" hidden="false" customHeight="false" outlineLevel="0" collapsed="false">
      <c r="A14" s="102" t="n">
        <v>98288</v>
      </c>
      <c r="B14" s="102" t="s">
        <v>139</v>
      </c>
      <c r="C14" s="103" t="s">
        <v>131</v>
      </c>
      <c r="D14" s="103" t="s">
        <v>140</v>
      </c>
      <c r="E14" s="104" t="s">
        <v>142</v>
      </c>
      <c r="F14" s="105" t="n">
        <v>415.72</v>
      </c>
      <c r="G14" s="106"/>
      <c r="H14" s="105" t="n">
        <f aca="false">TRUNC(F14*G14,2)</f>
        <v>0</v>
      </c>
      <c r="I14" s="105" t="n">
        <f aca="false">TRUNC(H14*(1+'BDI '!$F$30),2)</f>
        <v>0</v>
      </c>
    </row>
    <row r="15" s="80" customFormat="true" ht="18.55" hidden="false" customHeight="false" outlineLevel="0" collapsed="false">
      <c r="A15" s="102" t="n">
        <v>98269</v>
      </c>
      <c r="B15" s="102" t="s">
        <v>139</v>
      </c>
      <c r="C15" s="103" t="s">
        <v>131</v>
      </c>
      <c r="D15" s="103" t="s">
        <v>140</v>
      </c>
      <c r="E15" s="104" t="s">
        <v>143</v>
      </c>
      <c r="F15" s="105" t="n">
        <v>50</v>
      </c>
      <c r="G15" s="106"/>
      <c r="H15" s="105" t="n">
        <f aca="false">TRUNC(F15*G15,2)</f>
        <v>0</v>
      </c>
      <c r="I15" s="105" t="n">
        <f aca="false">TRUNC(H15*(1+'BDI '!$F$30),2)</f>
        <v>0</v>
      </c>
    </row>
    <row r="16" s="80" customFormat="true" ht="18.55" hidden="false" customHeight="false" outlineLevel="0" collapsed="false">
      <c r="A16" s="102" t="s">
        <v>144</v>
      </c>
      <c r="B16" s="102" t="s">
        <v>135</v>
      </c>
      <c r="C16" s="103" t="s">
        <v>131</v>
      </c>
      <c r="D16" s="103" t="s">
        <v>140</v>
      </c>
      <c r="E16" s="104" t="s">
        <v>145</v>
      </c>
      <c r="F16" s="105" t="n">
        <v>467.5</v>
      </c>
      <c r="G16" s="106"/>
      <c r="H16" s="105" t="n">
        <f aca="false">TRUNC(F16*G16,2)</f>
        <v>0</v>
      </c>
      <c r="I16" s="105" t="n">
        <f aca="false">TRUNC(H16*(1+'BDI '!$F$30),2)</f>
        <v>0</v>
      </c>
    </row>
    <row r="17" s="80" customFormat="true" ht="18.55" hidden="false" customHeight="false" outlineLevel="0" collapsed="false">
      <c r="A17" s="102" t="s">
        <v>146</v>
      </c>
      <c r="B17" s="102" t="s">
        <v>135</v>
      </c>
      <c r="C17" s="103" t="s">
        <v>131</v>
      </c>
      <c r="D17" s="103" t="s">
        <v>140</v>
      </c>
      <c r="E17" s="104" t="s">
        <v>147</v>
      </c>
      <c r="F17" s="105" t="n">
        <v>50</v>
      </c>
      <c r="G17" s="106"/>
      <c r="H17" s="105" t="n">
        <f aca="false">TRUNC(F17*G17,2)</f>
        <v>0</v>
      </c>
      <c r="I17" s="105" t="n">
        <f aca="false">TRUNC(H17*(1+'BDI '!$F$30),2)</f>
        <v>0</v>
      </c>
    </row>
    <row r="18" s="80" customFormat="true" ht="18.55" hidden="false" customHeight="false" outlineLevel="0" collapsed="false">
      <c r="A18" s="102" t="s">
        <v>148</v>
      </c>
      <c r="B18" s="102" t="s">
        <v>135</v>
      </c>
      <c r="C18" s="103" t="s">
        <v>131</v>
      </c>
      <c r="D18" s="103" t="s">
        <v>132</v>
      </c>
      <c r="E18" s="104" t="s">
        <v>149</v>
      </c>
      <c r="F18" s="105" t="n">
        <v>4</v>
      </c>
      <c r="G18" s="106"/>
      <c r="H18" s="105" t="n">
        <f aca="false">TRUNC(F18*G18,2)</f>
        <v>0</v>
      </c>
      <c r="I18" s="105" t="n">
        <f aca="false">TRUNC(H18*(1+'BDI '!$F$30),2)</f>
        <v>0</v>
      </c>
    </row>
    <row r="19" s="80" customFormat="true" ht="25.3" hidden="false" customHeight="true" outlineLevel="0" collapsed="false">
      <c r="A19" s="102" t="n">
        <v>98307</v>
      </c>
      <c r="B19" s="102" t="s">
        <v>139</v>
      </c>
      <c r="C19" s="103" t="s">
        <v>131</v>
      </c>
      <c r="D19" s="103" t="s">
        <v>132</v>
      </c>
      <c r="E19" s="104" t="s">
        <v>150</v>
      </c>
      <c r="F19" s="105" t="n">
        <v>146</v>
      </c>
      <c r="G19" s="106"/>
      <c r="H19" s="105" t="n">
        <f aca="false">TRUNC(F19*G19,2)</f>
        <v>0</v>
      </c>
      <c r="I19" s="105" t="n">
        <f aca="false">TRUNC(H19*(1+'BDI '!$F$30),2)</f>
        <v>0</v>
      </c>
    </row>
    <row r="20" s="80" customFormat="true" ht="25.3" hidden="false" customHeight="true" outlineLevel="0" collapsed="false">
      <c r="A20" s="102" t="n">
        <v>98308</v>
      </c>
      <c r="B20" s="102" t="s">
        <v>139</v>
      </c>
      <c r="C20" s="103" t="s">
        <v>131</v>
      </c>
      <c r="D20" s="103" t="s">
        <v>132</v>
      </c>
      <c r="E20" s="104" t="s">
        <v>151</v>
      </c>
      <c r="F20" s="105" t="n">
        <v>11</v>
      </c>
      <c r="G20" s="106"/>
      <c r="H20" s="105" t="n">
        <f aca="false">TRUNC(F20*G20,2)</f>
        <v>0</v>
      </c>
      <c r="I20" s="105" t="n">
        <f aca="false">TRUNC(H20*(1+'BDI '!$F$30),2)</f>
        <v>0</v>
      </c>
    </row>
    <row r="21" s="80" customFormat="true" ht="25.3" hidden="false" customHeight="true" outlineLevel="0" collapsed="false">
      <c r="A21" s="102" t="s">
        <v>152</v>
      </c>
      <c r="B21" s="102" t="s">
        <v>135</v>
      </c>
      <c r="C21" s="103" t="s">
        <v>131</v>
      </c>
      <c r="D21" s="103" t="s">
        <v>132</v>
      </c>
      <c r="E21" s="104" t="s">
        <v>153</v>
      </c>
      <c r="F21" s="105" t="n">
        <v>29</v>
      </c>
      <c r="G21" s="106"/>
      <c r="H21" s="105" t="n">
        <f aca="false">TRUNC(F21*G21,2)</f>
        <v>0</v>
      </c>
      <c r="I21" s="105" t="n">
        <f aca="false">TRUNC(H21*(1+'BDI '!$F$30),2)</f>
        <v>0</v>
      </c>
    </row>
    <row r="22" s="80" customFormat="true" ht="25.3" hidden="false" customHeight="true" outlineLevel="0" collapsed="false">
      <c r="A22" s="102" t="s">
        <v>154</v>
      </c>
      <c r="B22" s="102" t="s">
        <v>135</v>
      </c>
      <c r="C22" s="103" t="s">
        <v>131</v>
      </c>
      <c r="D22" s="103" t="s">
        <v>132</v>
      </c>
      <c r="E22" s="104" t="s">
        <v>155</v>
      </c>
      <c r="F22" s="105" t="n">
        <v>156</v>
      </c>
      <c r="G22" s="106"/>
      <c r="H22" s="105" t="n">
        <f aca="false">TRUNC(F22*G22,2)</f>
        <v>0</v>
      </c>
      <c r="I22" s="105" t="n">
        <f aca="false">TRUNC(H22*(1+'BDI '!$F$30),2)</f>
        <v>0</v>
      </c>
    </row>
    <row r="23" s="80" customFormat="true" ht="18.55" hidden="false" customHeight="false" outlineLevel="0" collapsed="false">
      <c r="A23" s="111"/>
      <c r="B23" s="111"/>
      <c r="C23" s="111"/>
      <c r="D23" s="111"/>
      <c r="E23" s="108" t="s">
        <v>110</v>
      </c>
      <c r="F23" s="109"/>
      <c r="G23" s="110" t="n">
        <f aca="false">SUM(H12:H22)</f>
        <v>0</v>
      </c>
      <c r="H23" s="110" t="n">
        <f aca="false">TRUNC(G23,2)</f>
        <v>0</v>
      </c>
      <c r="I23" s="110" t="n">
        <f aca="false">SUM(I12:I22)</f>
        <v>0</v>
      </c>
    </row>
    <row r="24" s="80" customFormat="true" ht="18.55" hidden="false" customHeight="false" outlineLevel="0" collapsed="false">
      <c r="A24" s="97" t="s">
        <v>112</v>
      </c>
      <c r="B24" s="97"/>
      <c r="C24" s="97" t="s">
        <v>128</v>
      </c>
      <c r="D24" s="98"/>
      <c r="E24" s="99" t="s">
        <v>113</v>
      </c>
      <c r="F24" s="100"/>
      <c r="G24" s="101" t="n">
        <f aca="false">G66</f>
        <v>0</v>
      </c>
      <c r="H24" s="101" t="n">
        <f aca="false">TRUNC(G24,2)</f>
        <v>0</v>
      </c>
      <c r="I24" s="101" t="n">
        <f aca="false">I25+I32+I40+I49+I63</f>
        <v>0</v>
      </c>
    </row>
    <row r="25" s="80" customFormat="true" ht="18.55" hidden="false" customHeight="false" outlineLevel="0" collapsed="false">
      <c r="A25" s="112" t="s">
        <v>156</v>
      </c>
      <c r="B25" s="112"/>
      <c r="C25" s="112" t="s">
        <v>128</v>
      </c>
      <c r="D25" s="113"/>
      <c r="E25" s="114" t="s">
        <v>157</v>
      </c>
      <c r="F25" s="115"/>
      <c r="G25" s="116" t="n">
        <f aca="false">G31</f>
        <v>0</v>
      </c>
      <c r="H25" s="116" t="n">
        <f aca="false">TRUNC(G25,2)</f>
        <v>0</v>
      </c>
      <c r="I25" s="116" t="n">
        <f aca="false">I31</f>
        <v>0</v>
      </c>
    </row>
    <row r="26" s="80" customFormat="true" ht="18.55" hidden="false" customHeight="false" outlineLevel="0" collapsed="false">
      <c r="A26" s="102" t="n">
        <v>98302</v>
      </c>
      <c r="B26" s="102" t="s">
        <v>139</v>
      </c>
      <c r="C26" s="103" t="s">
        <v>131</v>
      </c>
      <c r="D26" s="103" t="s">
        <v>132</v>
      </c>
      <c r="E26" s="104" t="s">
        <v>158</v>
      </c>
      <c r="F26" s="105" t="n">
        <v>12</v>
      </c>
      <c r="G26" s="106"/>
      <c r="H26" s="105" t="n">
        <f aca="false">TRUNC(F26*G26,2)</f>
        <v>0</v>
      </c>
      <c r="I26" s="105" t="n">
        <f aca="false">TRUNC(H26*(1+'BDI '!$F$66),2)</f>
        <v>0</v>
      </c>
    </row>
    <row r="27" s="80" customFormat="true" ht="18.55" hidden="false" customHeight="false" outlineLevel="0" collapsed="false">
      <c r="A27" s="102" t="s">
        <v>159</v>
      </c>
      <c r="B27" s="102" t="s">
        <v>135</v>
      </c>
      <c r="C27" s="103" t="s">
        <v>131</v>
      </c>
      <c r="D27" s="103" t="s">
        <v>132</v>
      </c>
      <c r="E27" s="104" t="s">
        <v>160</v>
      </c>
      <c r="F27" s="105" t="n">
        <v>2</v>
      </c>
      <c r="G27" s="106"/>
      <c r="H27" s="105" t="n">
        <f aca="false">TRUNC(F27*G27,2)</f>
        <v>0</v>
      </c>
      <c r="I27" s="105" t="n">
        <f aca="false">TRUNC(H27*(1+'BDI '!$F$66),2)</f>
        <v>0</v>
      </c>
    </row>
    <row r="28" s="80" customFormat="true" ht="18.55" hidden="false" customHeight="false" outlineLevel="0" collapsed="false">
      <c r="A28" s="102" t="s">
        <v>161</v>
      </c>
      <c r="B28" s="102" t="s">
        <v>135</v>
      </c>
      <c r="C28" s="103" t="s">
        <v>131</v>
      </c>
      <c r="D28" s="103" t="s">
        <v>132</v>
      </c>
      <c r="E28" s="104" t="s">
        <v>162</v>
      </c>
      <c r="F28" s="105" t="n">
        <v>7</v>
      </c>
      <c r="G28" s="106"/>
      <c r="H28" s="105" t="n">
        <f aca="false">TRUNC(F28*G28,2)</f>
        <v>0</v>
      </c>
      <c r="I28" s="105" t="n">
        <f aca="false">TRUNC(H28*(1+'BDI '!$F$66),2)</f>
        <v>0</v>
      </c>
    </row>
    <row r="29" s="80" customFormat="true" ht="18.55" hidden="false" customHeight="false" outlineLevel="0" collapsed="false">
      <c r="A29" s="102" t="s">
        <v>163</v>
      </c>
      <c r="B29" s="102" t="s">
        <v>135</v>
      </c>
      <c r="C29" s="103" t="s">
        <v>131</v>
      </c>
      <c r="D29" s="103" t="s">
        <v>132</v>
      </c>
      <c r="E29" s="104" t="s">
        <v>164</v>
      </c>
      <c r="F29" s="105" t="n">
        <v>2</v>
      </c>
      <c r="G29" s="106"/>
      <c r="H29" s="105" t="n">
        <f aca="false">TRUNC(F29*G29,2)</f>
        <v>0</v>
      </c>
      <c r="I29" s="105" t="n">
        <f aca="false">TRUNC(H29*(1+'BDI '!$F$66),2)</f>
        <v>0</v>
      </c>
    </row>
    <row r="30" s="80" customFormat="true" ht="18.55" hidden="false" customHeight="false" outlineLevel="0" collapsed="false">
      <c r="A30" s="102" t="s">
        <v>165</v>
      </c>
      <c r="B30" s="102" t="s">
        <v>135</v>
      </c>
      <c r="C30" s="103" t="s">
        <v>131</v>
      </c>
      <c r="D30" s="103" t="s">
        <v>132</v>
      </c>
      <c r="E30" s="104" t="s">
        <v>166</v>
      </c>
      <c r="F30" s="105" t="n">
        <v>9</v>
      </c>
      <c r="G30" s="106"/>
      <c r="H30" s="105" t="n">
        <f aca="false">TRUNC(F30*G30,2)</f>
        <v>0</v>
      </c>
      <c r="I30" s="105" t="n">
        <f aca="false">TRUNC(H30*(1+'BDI '!$F$66),2)</f>
        <v>0</v>
      </c>
    </row>
    <row r="31" s="80" customFormat="true" ht="18.55" hidden="false" customHeight="false" outlineLevel="0" collapsed="false">
      <c r="A31" s="111"/>
      <c r="B31" s="111"/>
      <c r="C31" s="111"/>
      <c r="D31" s="111"/>
      <c r="E31" s="117" t="s">
        <v>156</v>
      </c>
      <c r="F31" s="118"/>
      <c r="G31" s="119" t="n">
        <f aca="false">H26+H27+H28+H29+H30</f>
        <v>0</v>
      </c>
      <c r="H31" s="119" t="n">
        <f aca="false">TRUNC(G31,2)</f>
        <v>0</v>
      </c>
      <c r="I31" s="119" t="n">
        <f aca="false">SUM(I26:I30)</f>
        <v>0</v>
      </c>
    </row>
    <row r="32" s="80" customFormat="true" ht="18.55" hidden="false" customHeight="false" outlineLevel="0" collapsed="false">
      <c r="A32" s="112" t="s">
        <v>167</v>
      </c>
      <c r="B32" s="112"/>
      <c r="C32" s="112" t="s">
        <v>128</v>
      </c>
      <c r="D32" s="113"/>
      <c r="E32" s="114" t="s">
        <v>168</v>
      </c>
      <c r="F32" s="115"/>
      <c r="G32" s="116" t="n">
        <f aca="false">G39</f>
        <v>0</v>
      </c>
      <c r="H32" s="116" t="n">
        <f aca="false">TRUNC(G32,2)</f>
        <v>0</v>
      </c>
      <c r="I32" s="116" t="n">
        <f aca="false">I39</f>
        <v>0</v>
      </c>
    </row>
    <row r="33" s="80" customFormat="true" ht="24.7" hidden="false" customHeight="false" outlineLevel="0" collapsed="false">
      <c r="A33" s="102" t="s">
        <v>169</v>
      </c>
      <c r="B33" s="102" t="s">
        <v>135</v>
      </c>
      <c r="C33" s="103" t="s">
        <v>131</v>
      </c>
      <c r="D33" s="103" t="s">
        <v>132</v>
      </c>
      <c r="E33" s="104" t="s">
        <v>170</v>
      </c>
      <c r="F33" s="105" t="n">
        <v>1</v>
      </c>
      <c r="G33" s="106"/>
      <c r="H33" s="105" t="n">
        <f aca="false">TRUNC(F33*G33,2)</f>
        <v>0</v>
      </c>
      <c r="I33" s="105" t="n">
        <f aca="false">TRUNC(H33*(1+'BDI '!$F$66),2)</f>
        <v>0</v>
      </c>
    </row>
    <row r="34" s="80" customFormat="true" ht="18.55" hidden="false" customHeight="false" outlineLevel="0" collapsed="false">
      <c r="A34" s="102" t="s">
        <v>171</v>
      </c>
      <c r="B34" s="102" t="s">
        <v>135</v>
      </c>
      <c r="C34" s="103" t="s">
        <v>131</v>
      </c>
      <c r="D34" s="103" t="s">
        <v>132</v>
      </c>
      <c r="E34" s="104" t="s">
        <v>172</v>
      </c>
      <c r="F34" s="105" t="n">
        <v>16</v>
      </c>
      <c r="G34" s="106"/>
      <c r="H34" s="105" t="n">
        <f aca="false">TRUNC(F34*G34,2)</f>
        <v>0</v>
      </c>
      <c r="I34" s="105" t="n">
        <f aca="false">TRUNC(H34*(1+'BDI '!$F$66),2)</f>
        <v>0</v>
      </c>
    </row>
    <row r="35" s="80" customFormat="true" ht="18.55" hidden="false" customHeight="false" outlineLevel="0" collapsed="false">
      <c r="A35" s="102" t="s">
        <v>173</v>
      </c>
      <c r="B35" s="102" t="s">
        <v>135</v>
      </c>
      <c r="C35" s="103" t="s">
        <v>131</v>
      </c>
      <c r="D35" s="103" t="s">
        <v>132</v>
      </c>
      <c r="E35" s="104" t="s">
        <v>174</v>
      </c>
      <c r="F35" s="105" t="n">
        <v>4</v>
      </c>
      <c r="G35" s="106"/>
      <c r="H35" s="105" t="n">
        <f aca="false">TRUNC(F35*G35,2)</f>
        <v>0</v>
      </c>
      <c r="I35" s="105" t="n">
        <f aca="false">TRUNC(H35*(1+'BDI '!$F$66),2)</f>
        <v>0</v>
      </c>
    </row>
    <row r="36" s="80" customFormat="true" ht="18.55" hidden="false" customHeight="false" outlineLevel="0" collapsed="false">
      <c r="A36" s="102" t="s">
        <v>175</v>
      </c>
      <c r="B36" s="102" t="s">
        <v>135</v>
      </c>
      <c r="C36" s="103" t="s">
        <v>131</v>
      </c>
      <c r="D36" s="103" t="s">
        <v>132</v>
      </c>
      <c r="E36" s="104" t="s">
        <v>176</v>
      </c>
      <c r="F36" s="105" t="n">
        <v>1</v>
      </c>
      <c r="G36" s="106"/>
      <c r="H36" s="105" t="n">
        <f aca="false">TRUNC(F36*G36,2)</f>
        <v>0</v>
      </c>
      <c r="I36" s="105" t="n">
        <f aca="false">TRUNC(H36*(1+'BDI '!$F$66),2)</f>
        <v>0</v>
      </c>
    </row>
    <row r="37" s="80" customFormat="true" ht="18.55" hidden="false" customHeight="false" outlineLevel="0" collapsed="false">
      <c r="A37" s="102" t="s">
        <v>177</v>
      </c>
      <c r="B37" s="102" t="s">
        <v>135</v>
      </c>
      <c r="C37" s="103" t="s">
        <v>131</v>
      </c>
      <c r="D37" s="103" t="s">
        <v>132</v>
      </c>
      <c r="E37" s="104" t="s">
        <v>178</v>
      </c>
      <c r="F37" s="105" t="n">
        <v>23</v>
      </c>
      <c r="G37" s="106"/>
      <c r="H37" s="105" t="n">
        <f aca="false">TRUNC(F37*G37,2)</f>
        <v>0</v>
      </c>
      <c r="I37" s="105" t="n">
        <f aca="false">TRUNC(H37*(1+'BDI '!$F$66),2)</f>
        <v>0</v>
      </c>
    </row>
    <row r="38" s="80" customFormat="true" ht="18.55" hidden="false" customHeight="false" outlineLevel="0" collapsed="false">
      <c r="A38" s="102" t="s">
        <v>179</v>
      </c>
      <c r="B38" s="102" t="s">
        <v>135</v>
      </c>
      <c r="C38" s="103" t="s">
        <v>131</v>
      </c>
      <c r="D38" s="103" t="s">
        <v>132</v>
      </c>
      <c r="E38" s="104" t="s">
        <v>180</v>
      </c>
      <c r="F38" s="105" t="n">
        <v>1</v>
      </c>
      <c r="G38" s="106"/>
      <c r="H38" s="105" t="n">
        <f aca="false">TRUNC(F38*G38,2)</f>
        <v>0</v>
      </c>
      <c r="I38" s="105" t="n">
        <f aca="false">TRUNC(H38*(1+'BDI '!$F$66),2)</f>
        <v>0</v>
      </c>
    </row>
    <row r="39" s="80" customFormat="true" ht="18.55" hidden="false" customHeight="false" outlineLevel="0" collapsed="false">
      <c r="A39" s="111"/>
      <c r="B39" s="111"/>
      <c r="C39" s="111"/>
      <c r="D39" s="111"/>
      <c r="E39" s="117" t="s">
        <v>167</v>
      </c>
      <c r="F39" s="118"/>
      <c r="G39" s="119" t="n">
        <f aca="false">H33+H34+H35+H36+H37+H38</f>
        <v>0</v>
      </c>
      <c r="H39" s="119" t="n">
        <f aca="false">TRUNC(G39,2)</f>
        <v>0</v>
      </c>
      <c r="I39" s="119" t="n">
        <f aca="false">SUM(I33:I38)</f>
        <v>0</v>
      </c>
    </row>
    <row r="40" s="80" customFormat="true" ht="18.55" hidden="false" customHeight="false" outlineLevel="0" collapsed="false">
      <c r="A40" s="112" t="s">
        <v>181</v>
      </c>
      <c r="B40" s="112"/>
      <c r="C40" s="112" t="s">
        <v>128</v>
      </c>
      <c r="D40" s="113"/>
      <c r="E40" s="114" t="s">
        <v>182</v>
      </c>
      <c r="F40" s="115"/>
      <c r="G40" s="116" t="n">
        <f aca="false">G48</f>
        <v>0</v>
      </c>
      <c r="H40" s="116" t="n">
        <f aca="false">TRUNC(G40,2)</f>
        <v>0</v>
      </c>
      <c r="I40" s="116" t="n">
        <f aca="false">I48</f>
        <v>0</v>
      </c>
    </row>
    <row r="41" s="80" customFormat="true" ht="18.55" hidden="false" customHeight="false" outlineLevel="0" collapsed="false">
      <c r="A41" s="102" t="s">
        <v>183</v>
      </c>
      <c r="B41" s="102" t="s">
        <v>135</v>
      </c>
      <c r="C41" s="103" t="s">
        <v>131</v>
      </c>
      <c r="D41" s="103" t="s">
        <v>132</v>
      </c>
      <c r="E41" s="104" t="s">
        <v>184</v>
      </c>
      <c r="F41" s="105" t="n">
        <v>8</v>
      </c>
      <c r="G41" s="106"/>
      <c r="H41" s="105" t="n">
        <f aca="false">TRUNC(F41*G41,2)</f>
        <v>0</v>
      </c>
      <c r="I41" s="105" t="n">
        <f aca="false">TRUNC(H41*(1+'BDI '!$F$66),2)</f>
        <v>0</v>
      </c>
    </row>
    <row r="42" s="80" customFormat="true" ht="18.55" hidden="false" customHeight="false" outlineLevel="0" collapsed="false">
      <c r="A42" s="102" t="s">
        <v>185</v>
      </c>
      <c r="B42" s="102" t="s">
        <v>135</v>
      </c>
      <c r="C42" s="103" t="s">
        <v>131</v>
      </c>
      <c r="D42" s="103" t="s">
        <v>132</v>
      </c>
      <c r="E42" s="104" t="s">
        <v>186</v>
      </c>
      <c r="F42" s="105" t="n">
        <v>3</v>
      </c>
      <c r="G42" s="106"/>
      <c r="H42" s="105" t="n">
        <f aca="false">TRUNC(F42*G42,2)</f>
        <v>0</v>
      </c>
      <c r="I42" s="105" t="n">
        <f aca="false">TRUNC(H42*(1+'BDI '!$F$66),2)</f>
        <v>0</v>
      </c>
    </row>
    <row r="43" s="80" customFormat="true" ht="18.55" hidden="false" customHeight="false" outlineLevel="0" collapsed="false">
      <c r="A43" s="102" t="s">
        <v>187</v>
      </c>
      <c r="B43" s="102" t="s">
        <v>135</v>
      </c>
      <c r="C43" s="103" t="s">
        <v>131</v>
      </c>
      <c r="D43" s="103" t="s">
        <v>132</v>
      </c>
      <c r="E43" s="104" t="s">
        <v>188</v>
      </c>
      <c r="F43" s="105" t="n">
        <v>25</v>
      </c>
      <c r="G43" s="106"/>
      <c r="H43" s="105" t="n">
        <f aca="false">TRUNC(F43*G43,2)</f>
        <v>0</v>
      </c>
      <c r="I43" s="105" t="n">
        <f aca="false">TRUNC(H43*(1+'BDI '!$F$66),2)</f>
        <v>0</v>
      </c>
    </row>
    <row r="44" s="80" customFormat="true" ht="24.7" hidden="false" customHeight="false" outlineLevel="0" collapsed="false">
      <c r="A44" s="102" t="s">
        <v>189</v>
      </c>
      <c r="B44" s="102" t="s">
        <v>135</v>
      </c>
      <c r="C44" s="103" t="s">
        <v>131</v>
      </c>
      <c r="D44" s="103" t="s">
        <v>132</v>
      </c>
      <c r="E44" s="104" t="s">
        <v>190</v>
      </c>
      <c r="F44" s="105" t="n">
        <v>3</v>
      </c>
      <c r="G44" s="106"/>
      <c r="H44" s="105" t="n">
        <f aca="false">TRUNC(F44*G44,2)</f>
        <v>0</v>
      </c>
      <c r="I44" s="105" t="n">
        <f aca="false">TRUNC(H44*(1+'BDI '!$F$66),2)</f>
        <v>0</v>
      </c>
    </row>
    <row r="45" s="80" customFormat="true" ht="18.55" hidden="false" customHeight="false" outlineLevel="0" collapsed="false">
      <c r="A45" s="102" t="s">
        <v>191</v>
      </c>
      <c r="B45" s="102" t="s">
        <v>135</v>
      </c>
      <c r="C45" s="103" t="s">
        <v>131</v>
      </c>
      <c r="D45" s="103" t="s">
        <v>132</v>
      </c>
      <c r="E45" s="104" t="s">
        <v>192</v>
      </c>
      <c r="F45" s="105" t="n">
        <v>3</v>
      </c>
      <c r="G45" s="106"/>
      <c r="H45" s="105" t="n">
        <f aca="false">TRUNC(F45*G45,2)</f>
        <v>0</v>
      </c>
      <c r="I45" s="105" t="n">
        <f aca="false">TRUNC(H45*(1+'BDI '!$F$66),2)</f>
        <v>0</v>
      </c>
    </row>
    <row r="46" s="80" customFormat="true" ht="18.55" hidden="false" customHeight="false" outlineLevel="0" collapsed="false">
      <c r="A46" s="102" t="s">
        <v>193</v>
      </c>
      <c r="B46" s="102" t="s">
        <v>135</v>
      </c>
      <c r="C46" s="103" t="s">
        <v>131</v>
      </c>
      <c r="D46" s="103" t="s">
        <v>132</v>
      </c>
      <c r="E46" s="104" t="s">
        <v>194</v>
      </c>
      <c r="F46" s="105" t="n">
        <v>2</v>
      </c>
      <c r="G46" s="106"/>
      <c r="H46" s="105" t="n">
        <f aca="false">TRUNC(F46*G46,2)</f>
        <v>0</v>
      </c>
      <c r="I46" s="105" t="n">
        <f aca="false">TRUNC(H46*(1+'BDI '!$F$66),2)</f>
        <v>0</v>
      </c>
    </row>
    <row r="47" s="80" customFormat="true" ht="46.75" hidden="false" customHeight="false" outlineLevel="0" collapsed="false">
      <c r="A47" s="102" t="s">
        <v>195</v>
      </c>
      <c r="B47" s="102" t="s">
        <v>135</v>
      </c>
      <c r="C47" s="103" t="s">
        <v>131</v>
      </c>
      <c r="D47" s="103" t="s">
        <v>132</v>
      </c>
      <c r="E47" s="104" t="s">
        <v>196</v>
      </c>
      <c r="F47" s="105" t="n">
        <v>2</v>
      </c>
      <c r="G47" s="106"/>
      <c r="H47" s="105" t="n">
        <f aca="false">TRUNC(F47*G47,2)</f>
        <v>0</v>
      </c>
      <c r="I47" s="105" t="n">
        <f aca="false">TRUNC(H47*(1+'BDI '!$F$66),2)</f>
        <v>0</v>
      </c>
    </row>
    <row r="48" s="80" customFormat="true" ht="18.55" hidden="false" customHeight="false" outlineLevel="0" collapsed="false">
      <c r="A48" s="111"/>
      <c r="B48" s="111"/>
      <c r="C48" s="111"/>
      <c r="D48" s="111"/>
      <c r="E48" s="117" t="s">
        <v>181</v>
      </c>
      <c r="F48" s="118"/>
      <c r="G48" s="119" t="n">
        <f aca="false">H41+H42+H43+H44+H45+H46+H47</f>
        <v>0</v>
      </c>
      <c r="H48" s="119" t="n">
        <f aca="false">TRUNC(G48,2)</f>
        <v>0</v>
      </c>
      <c r="I48" s="119" t="n">
        <f aca="false">SUM(I41:I47)</f>
        <v>0</v>
      </c>
    </row>
    <row r="49" s="80" customFormat="true" ht="18.55" hidden="false" customHeight="false" outlineLevel="0" collapsed="false">
      <c r="A49" s="112" t="s">
        <v>197</v>
      </c>
      <c r="B49" s="112"/>
      <c r="C49" s="112" t="s">
        <v>128</v>
      </c>
      <c r="D49" s="113"/>
      <c r="E49" s="114" t="s">
        <v>198</v>
      </c>
      <c r="F49" s="115"/>
      <c r="G49" s="116" t="n">
        <f aca="false">G62</f>
        <v>0</v>
      </c>
      <c r="H49" s="116" t="n">
        <f aca="false">TRUNC(G49,2)</f>
        <v>0</v>
      </c>
      <c r="I49" s="116" t="n">
        <f aca="false">I62</f>
        <v>0</v>
      </c>
    </row>
    <row r="50" s="80" customFormat="true" ht="18.55" hidden="false" customHeight="false" outlineLevel="0" collapsed="false">
      <c r="A50" s="102" t="s">
        <v>199</v>
      </c>
      <c r="B50" s="102" t="s">
        <v>135</v>
      </c>
      <c r="C50" s="103" t="s">
        <v>131</v>
      </c>
      <c r="D50" s="103" t="s">
        <v>132</v>
      </c>
      <c r="E50" s="104" t="s">
        <v>200</v>
      </c>
      <c r="F50" s="105" t="n">
        <v>3</v>
      </c>
      <c r="G50" s="106"/>
      <c r="H50" s="105" t="n">
        <f aca="false">TRUNC(F50*G50,2)</f>
        <v>0</v>
      </c>
      <c r="I50" s="105" t="n">
        <f aca="false">TRUNC(H50*(1+'BDI '!$F$66),2)</f>
        <v>0</v>
      </c>
    </row>
    <row r="51" s="80" customFormat="true" ht="18.55" hidden="false" customHeight="false" outlineLevel="0" collapsed="false">
      <c r="A51" s="102" t="s">
        <v>201</v>
      </c>
      <c r="B51" s="102" t="s">
        <v>135</v>
      </c>
      <c r="C51" s="103" t="s">
        <v>131</v>
      </c>
      <c r="D51" s="103" t="s">
        <v>132</v>
      </c>
      <c r="E51" s="104" t="s">
        <v>202</v>
      </c>
      <c r="F51" s="105" t="n">
        <v>4</v>
      </c>
      <c r="G51" s="106"/>
      <c r="H51" s="105" t="n">
        <f aca="false">TRUNC(F51*G51,2)</f>
        <v>0</v>
      </c>
      <c r="I51" s="105" t="n">
        <f aca="false">TRUNC(H51*(1+'BDI '!$F$66),2)</f>
        <v>0</v>
      </c>
    </row>
    <row r="52" s="80" customFormat="true" ht="18.55" hidden="false" customHeight="false" outlineLevel="0" collapsed="false">
      <c r="A52" s="102" t="s">
        <v>203</v>
      </c>
      <c r="B52" s="102" t="s">
        <v>135</v>
      </c>
      <c r="C52" s="103" t="s">
        <v>131</v>
      </c>
      <c r="D52" s="103" t="s">
        <v>132</v>
      </c>
      <c r="E52" s="104" t="s">
        <v>204</v>
      </c>
      <c r="F52" s="105" t="n">
        <v>3</v>
      </c>
      <c r="G52" s="106"/>
      <c r="H52" s="105" t="n">
        <f aca="false">TRUNC(F52*G52,2)</f>
        <v>0</v>
      </c>
      <c r="I52" s="105" t="n">
        <f aca="false">TRUNC(H52*(1+'BDI '!$F$66),2)</f>
        <v>0</v>
      </c>
    </row>
    <row r="53" s="80" customFormat="true" ht="18.55" hidden="false" customHeight="false" outlineLevel="0" collapsed="false">
      <c r="A53" s="102" t="s">
        <v>205</v>
      </c>
      <c r="B53" s="102" t="s">
        <v>135</v>
      </c>
      <c r="C53" s="103" t="s">
        <v>131</v>
      </c>
      <c r="D53" s="103" t="s">
        <v>132</v>
      </c>
      <c r="E53" s="104" t="s">
        <v>206</v>
      </c>
      <c r="F53" s="105" t="n">
        <v>2</v>
      </c>
      <c r="G53" s="106"/>
      <c r="H53" s="105" t="n">
        <f aca="false">TRUNC(F53*G53,2)</f>
        <v>0</v>
      </c>
      <c r="I53" s="105" t="n">
        <f aca="false">TRUNC(H53*(1+'BDI '!$F$66),2)</f>
        <v>0</v>
      </c>
    </row>
    <row r="54" s="80" customFormat="true" ht="18.55" hidden="false" customHeight="false" outlineLevel="0" collapsed="false">
      <c r="A54" s="102" t="s">
        <v>207</v>
      </c>
      <c r="B54" s="102" t="s">
        <v>135</v>
      </c>
      <c r="C54" s="103" t="s">
        <v>131</v>
      </c>
      <c r="D54" s="103" t="s">
        <v>132</v>
      </c>
      <c r="E54" s="104" t="s">
        <v>208</v>
      </c>
      <c r="F54" s="105" t="n">
        <v>4</v>
      </c>
      <c r="G54" s="106"/>
      <c r="H54" s="105" t="n">
        <f aca="false">TRUNC(F54*G54,2)</f>
        <v>0</v>
      </c>
      <c r="I54" s="105" t="n">
        <f aca="false">TRUNC(H54*(1+'BDI '!$F$66),2)</f>
        <v>0</v>
      </c>
    </row>
    <row r="55" s="80" customFormat="true" ht="18.55" hidden="false" customHeight="false" outlineLevel="0" collapsed="false">
      <c r="A55" s="102" t="s">
        <v>209</v>
      </c>
      <c r="B55" s="102" t="s">
        <v>135</v>
      </c>
      <c r="C55" s="103" t="s">
        <v>131</v>
      </c>
      <c r="D55" s="103" t="s">
        <v>132</v>
      </c>
      <c r="E55" s="104" t="s">
        <v>210</v>
      </c>
      <c r="F55" s="105" t="n">
        <v>3</v>
      </c>
      <c r="G55" s="106"/>
      <c r="H55" s="105" t="n">
        <f aca="false">TRUNC(F55*G55,2)</f>
        <v>0</v>
      </c>
      <c r="I55" s="105" t="n">
        <f aca="false">TRUNC(H55*(1+'BDI '!$F$66),2)</f>
        <v>0</v>
      </c>
    </row>
    <row r="56" s="80" customFormat="true" ht="18.55" hidden="false" customHeight="false" outlineLevel="0" collapsed="false">
      <c r="A56" s="102" t="s">
        <v>211</v>
      </c>
      <c r="B56" s="102" t="s">
        <v>135</v>
      </c>
      <c r="C56" s="103" t="s">
        <v>131</v>
      </c>
      <c r="D56" s="103" t="s">
        <v>132</v>
      </c>
      <c r="E56" s="104" t="s">
        <v>212</v>
      </c>
      <c r="F56" s="105" t="n">
        <v>2</v>
      </c>
      <c r="G56" s="106"/>
      <c r="H56" s="105" t="n">
        <f aca="false">TRUNC(F56*G56,2)</f>
        <v>0</v>
      </c>
      <c r="I56" s="105" t="n">
        <f aca="false">TRUNC(H56*(1+'BDI '!$F$66),2)</f>
        <v>0</v>
      </c>
    </row>
    <row r="57" s="80" customFormat="true" ht="18.55" hidden="false" customHeight="false" outlineLevel="0" collapsed="false">
      <c r="A57" s="102" t="s">
        <v>213</v>
      </c>
      <c r="B57" s="102" t="s">
        <v>135</v>
      </c>
      <c r="C57" s="103" t="s">
        <v>131</v>
      </c>
      <c r="D57" s="103" t="s">
        <v>132</v>
      </c>
      <c r="E57" s="104" t="s">
        <v>214</v>
      </c>
      <c r="F57" s="105" t="n">
        <v>1</v>
      </c>
      <c r="G57" s="106"/>
      <c r="H57" s="105" t="n">
        <f aca="false">TRUNC(F57*G57,2)</f>
        <v>0</v>
      </c>
      <c r="I57" s="105" t="n">
        <f aca="false">TRUNC(H57*(1+'BDI '!$F$66),2)</f>
        <v>0</v>
      </c>
    </row>
    <row r="58" s="80" customFormat="true" ht="18.55" hidden="false" customHeight="false" outlineLevel="0" collapsed="false">
      <c r="A58" s="102" t="s">
        <v>215</v>
      </c>
      <c r="B58" s="102" t="s">
        <v>135</v>
      </c>
      <c r="C58" s="103" t="s">
        <v>131</v>
      </c>
      <c r="D58" s="103" t="s">
        <v>132</v>
      </c>
      <c r="E58" s="104" t="s">
        <v>216</v>
      </c>
      <c r="F58" s="105" t="n">
        <v>10</v>
      </c>
      <c r="G58" s="106"/>
      <c r="H58" s="105" t="n">
        <f aca="false">TRUNC(F58*G58,2)</f>
        <v>0</v>
      </c>
      <c r="I58" s="105" t="n">
        <f aca="false">TRUNC(H58*(1+'BDI '!$F$66),2)</f>
        <v>0</v>
      </c>
    </row>
    <row r="59" s="80" customFormat="true" ht="18.55" hidden="false" customHeight="false" outlineLevel="0" collapsed="false">
      <c r="A59" s="102" t="s">
        <v>217</v>
      </c>
      <c r="B59" s="102" t="s">
        <v>135</v>
      </c>
      <c r="C59" s="103" t="s">
        <v>131</v>
      </c>
      <c r="D59" s="103" t="s">
        <v>132</v>
      </c>
      <c r="E59" s="104" t="s">
        <v>218</v>
      </c>
      <c r="F59" s="105" t="n">
        <v>16</v>
      </c>
      <c r="G59" s="106"/>
      <c r="H59" s="105" t="n">
        <f aca="false">TRUNC(F59*G59,2)</f>
        <v>0</v>
      </c>
      <c r="I59" s="105" t="n">
        <f aca="false">TRUNC(H59*(1+'BDI '!$F$66),2)</f>
        <v>0</v>
      </c>
    </row>
    <row r="60" s="80" customFormat="true" ht="18.55" hidden="false" customHeight="false" outlineLevel="0" collapsed="false">
      <c r="A60" s="102" t="s">
        <v>219</v>
      </c>
      <c r="B60" s="102" t="s">
        <v>135</v>
      </c>
      <c r="C60" s="103" t="s">
        <v>131</v>
      </c>
      <c r="D60" s="103" t="s">
        <v>132</v>
      </c>
      <c r="E60" s="104" t="s">
        <v>220</v>
      </c>
      <c r="F60" s="105" t="n">
        <v>3</v>
      </c>
      <c r="G60" s="106"/>
      <c r="H60" s="105" t="n">
        <f aca="false">TRUNC(F60*G60,2)</f>
        <v>0</v>
      </c>
      <c r="I60" s="105" t="n">
        <f aca="false">TRUNC(H60*(1+'BDI '!$F$66),2)</f>
        <v>0</v>
      </c>
    </row>
    <row r="61" s="80" customFormat="true" ht="18.55" hidden="false" customHeight="false" outlineLevel="0" collapsed="false">
      <c r="A61" s="102" t="s">
        <v>221</v>
      </c>
      <c r="B61" s="102" t="s">
        <v>135</v>
      </c>
      <c r="C61" s="103" t="s">
        <v>131</v>
      </c>
      <c r="D61" s="103" t="s">
        <v>132</v>
      </c>
      <c r="E61" s="104" t="s">
        <v>222</v>
      </c>
      <c r="F61" s="105" t="n">
        <v>2</v>
      </c>
      <c r="G61" s="106"/>
      <c r="H61" s="105" t="n">
        <f aca="false">TRUNC(F61*G61,2)</f>
        <v>0</v>
      </c>
      <c r="I61" s="105" t="n">
        <f aca="false">TRUNC(H61*(1+'BDI '!$F$66),2)</f>
        <v>0</v>
      </c>
    </row>
    <row r="62" s="80" customFormat="true" ht="18.55" hidden="false" customHeight="false" outlineLevel="0" collapsed="false">
      <c r="A62" s="111"/>
      <c r="B62" s="111"/>
      <c r="C62" s="111"/>
      <c r="D62" s="111"/>
      <c r="E62" s="117" t="s">
        <v>197</v>
      </c>
      <c r="F62" s="118"/>
      <c r="G62" s="119" t="n">
        <f aca="false">SUM(H50:H61)</f>
        <v>0</v>
      </c>
      <c r="H62" s="119" t="n">
        <f aca="false">TRUNC(G62,2)</f>
        <v>0</v>
      </c>
      <c r="I62" s="119" t="n">
        <f aca="false">SUM(I50:I61)</f>
        <v>0</v>
      </c>
    </row>
    <row r="63" s="80" customFormat="true" ht="18.55" hidden="false" customHeight="false" outlineLevel="0" collapsed="false">
      <c r="A63" s="112" t="s">
        <v>223</v>
      </c>
      <c r="B63" s="112"/>
      <c r="C63" s="112" t="s">
        <v>128</v>
      </c>
      <c r="D63" s="113"/>
      <c r="E63" s="114" t="s">
        <v>224</v>
      </c>
      <c r="F63" s="115"/>
      <c r="G63" s="116" t="n">
        <f aca="false">G65</f>
        <v>0</v>
      </c>
      <c r="H63" s="116" t="n">
        <f aca="false">TRUNC(G63,2)</f>
        <v>0</v>
      </c>
      <c r="I63" s="116" t="n">
        <f aca="false">I65</f>
        <v>0</v>
      </c>
    </row>
    <row r="64" s="80" customFormat="true" ht="79.85" hidden="false" customHeight="false" outlineLevel="0" collapsed="false">
      <c r="A64" s="102" t="s">
        <v>225</v>
      </c>
      <c r="B64" s="102" t="s">
        <v>135</v>
      </c>
      <c r="C64" s="103" t="s">
        <v>131</v>
      </c>
      <c r="D64" s="103" t="s">
        <v>226</v>
      </c>
      <c r="E64" s="104" t="s">
        <v>227</v>
      </c>
      <c r="F64" s="105" t="n">
        <v>196</v>
      </c>
      <c r="G64" s="106"/>
      <c r="H64" s="105" t="n">
        <f aca="false">TRUNC(F64*G64,2)</f>
        <v>0</v>
      </c>
      <c r="I64" s="105" t="n">
        <f aca="false">TRUNC(H64*(1+'BDI '!$F$66),2)</f>
        <v>0</v>
      </c>
    </row>
    <row r="65" s="80" customFormat="true" ht="18.55" hidden="false" customHeight="false" outlineLevel="0" collapsed="false">
      <c r="A65" s="111"/>
      <c r="B65" s="111"/>
      <c r="C65" s="111"/>
      <c r="D65" s="111"/>
      <c r="E65" s="117" t="s">
        <v>223</v>
      </c>
      <c r="F65" s="118"/>
      <c r="G65" s="119" t="n">
        <f aca="false">SUM(H64)</f>
        <v>0</v>
      </c>
      <c r="H65" s="119" t="n">
        <f aca="false">TRUNC(G65,2)</f>
        <v>0</v>
      </c>
      <c r="I65" s="119" t="n">
        <f aca="false">I64</f>
        <v>0</v>
      </c>
    </row>
    <row r="66" s="80" customFormat="true" ht="18.55" hidden="false" customHeight="false" outlineLevel="0" collapsed="false">
      <c r="A66" s="111"/>
      <c r="B66" s="111"/>
      <c r="C66" s="111"/>
      <c r="D66" s="111"/>
      <c r="E66" s="108" t="s">
        <v>112</v>
      </c>
      <c r="F66" s="109"/>
      <c r="G66" s="110" t="n">
        <f aca="false">H25+H32+H40+H49+H63</f>
        <v>0</v>
      </c>
      <c r="H66" s="110" t="n">
        <f aca="false">TRUNC(G66,2)</f>
        <v>0</v>
      </c>
      <c r="I66" s="110" t="n">
        <f aca="false">I24</f>
        <v>0</v>
      </c>
    </row>
    <row r="67" s="80" customFormat="true" ht="18.55" hidden="false" customHeight="false" outlineLevel="0" collapsed="false">
      <c r="A67" s="111"/>
      <c r="B67" s="111"/>
      <c r="C67" s="111"/>
      <c r="D67" s="111"/>
      <c r="E67" s="120" t="s">
        <v>228</v>
      </c>
      <c r="F67" s="121"/>
      <c r="G67" s="122"/>
      <c r="H67" s="122" t="n">
        <f aca="false">H66+H23+H10</f>
        <v>0</v>
      </c>
      <c r="I67" s="122" t="n">
        <f aca="false">I66+I23+I10</f>
        <v>0</v>
      </c>
    </row>
    <row r="68" customFormat="false" ht="18.55" hidden="false" customHeight="false" outlineLevel="0" collapsed="false">
      <c r="A68" s="111"/>
      <c r="B68" s="111"/>
      <c r="C68" s="111"/>
      <c r="D68" s="111"/>
      <c r="E68" s="108" t="s">
        <v>229</v>
      </c>
      <c r="F68" s="109"/>
      <c r="G68" s="110"/>
      <c r="H68" s="110" t="n">
        <f aca="false">H67-H24</f>
        <v>0</v>
      </c>
      <c r="I68" s="110" t="n">
        <f aca="false">I67-I24</f>
        <v>0</v>
      </c>
    </row>
    <row r="69" customFormat="false" ht="18.55" hidden="false" customHeight="false" outlineLevel="0" collapsed="false">
      <c r="A69" s="111"/>
      <c r="B69" s="111"/>
      <c r="C69" s="111"/>
      <c r="D69" s="111"/>
      <c r="E69" s="108" t="s">
        <v>230</v>
      </c>
      <c r="F69" s="109"/>
      <c r="G69" s="110"/>
      <c r="H69" s="110" t="n">
        <f aca="false">H24</f>
        <v>0</v>
      </c>
      <c r="I69" s="110" t="n">
        <f aca="false">I24</f>
        <v>0</v>
      </c>
    </row>
    <row r="1048576" customFormat="false" ht="12.8" hidden="false" customHeight="false" outlineLevel="0" collapsed="false"/>
  </sheetData>
  <sheetProtection sheet="true" password="e041" objects="true" scenarios="true"/>
  <mergeCells count="2">
    <mergeCell ref="B3:F3"/>
    <mergeCell ref="B4:F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36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747</TotalTime>
  <Application>LibreOffice/6.0.7.3$Windows_X86_64 LibreOffice_project/dc89aa7a9eabfd848af146d5086077aeed2ae4a5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2019-06-24T21:07:40Z</dcterms:created>
  <dc:creator>3053233</dc:creator>
  <dc:description/>
  <dc:language>pt-BR</dc:language>
  <cp:lastModifiedBy/>
  <dcterms:modified xsi:type="dcterms:W3CDTF">2021-03-24T16:39:00Z</dcterms:modified>
  <cp:revision>112</cp:revision>
  <dc:subject/>
  <dc:title>Orçamento e quantit.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