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b91212ba9bbbd8b8/CBMDF/_NOVO CONTRATO MANUTENÇÃO PREDIAL/2023 - ORÇAMENTO MANUTENÇÃO PREDIAL/"/>
    </mc:Choice>
  </mc:AlternateContent>
  <xr:revisionPtr revIDLastSave="53" documentId="8_{657E0692-71E3-410B-8456-248ED94DF53B}" xr6:coauthVersionLast="47" xr6:coauthVersionMax="47" xr10:uidLastSave="{5F3B0565-E298-478F-8189-98C6D2F0435F}"/>
  <bookViews>
    <workbookView xWindow="-120" yWindow="-120" windowWidth="29040" windowHeight="15840" tabRatio="914" xr2:uid="{00000000-000D-0000-FFFF-FFFF00000000}"/>
  </bookViews>
  <sheets>
    <sheet name="CAPA" sheetId="29" r:id="rId1"/>
    <sheet name="Resumo Mão de Obra" sheetId="16" r:id="rId2"/>
    <sheet name="Ferramental" sheetId="20" r:id="rId3"/>
    <sheet name="Veículos" sheetId="22" r:id="rId4"/>
    <sheet name="UNIFORME" sheetId="15" r:id="rId5"/>
    <sheet name="Materiais de Manutenção" sheetId="17" r:id="rId6"/>
    <sheet name="BDI" sheetId="23" r:id="rId7"/>
    <sheet name="Modelo" sheetId="1" r:id="rId8"/>
    <sheet name="Resp. Téc." sheetId="2" r:id="rId9"/>
    <sheet name="Super. Adm." sheetId="13" r:id="rId10"/>
    <sheet name="Encarregado" sheetId="12" r:id="rId11"/>
    <sheet name="Eletricista" sheetId="3" r:id="rId12"/>
    <sheet name="Bombeiro Hid." sheetId="4" r:id="rId13"/>
    <sheet name="Pedreiro" sheetId="5" r:id="rId14"/>
    <sheet name="Pintor" sheetId="6" r:id="rId15"/>
    <sheet name="AJUD. G. Mt. REPAROS" sheetId="7" r:id="rId16"/>
    <sheet name="Serralheiro" sheetId="8" r:id="rId17"/>
    <sheet name="Aplicador de manta (pedreiro)" sheetId="11" r:id="rId18"/>
    <sheet name="SINAPI ABRIL2023" sheetId="18" r:id="rId19"/>
  </sheets>
  <definedNames>
    <definedName name="_xlnm._FilterDatabase" localSheetId="5" hidden="1">'Materiais de Manutenção'!$B$4:$H$4</definedName>
    <definedName name="_xlnm._FilterDatabase" localSheetId="18" hidden="1">'SINAPI ABRIL2023'!$A$7:$E$7</definedName>
    <definedName name="_xlnm.Print_Area" localSheetId="15">'AJUD. G. Mt. REPAROS'!$A$1:$M$120</definedName>
    <definedName name="_xlnm.Print_Area" localSheetId="17">'Aplicador de manta (pedreiro)'!$A$1:$M$120</definedName>
    <definedName name="_xlnm.Print_Area" localSheetId="6">BDI!$A$1:$H$36</definedName>
    <definedName name="_xlnm.Print_Area" localSheetId="12">'Bombeiro Hid.'!$A$1:$M$120</definedName>
    <definedName name="_xlnm.Print_Area" localSheetId="0">CAPA!$A$1:$G$47</definedName>
    <definedName name="_xlnm.Print_Area" localSheetId="11">Eletricista!$A$1:$M$120</definedName>
    <definedName name="_xlnm.Print_Area" localSheetId="10">Encarregado!$A$1:$M$120</definedName>
    <definedName name="_xlnm.Print_Area" localSheetId="2">Ferramental!$A$1:$J$111</definedName>
    <definedName name="_xlnm.Print_Area" localSheetId="5">'Materiais de Manutenção'!$A$1:$I$421</definedName>
    <definedName name="_xlnm.Print_Area" localSheetId="7">Modelo!$A$1:$M$122</definedName>
    <definedName name="_xlnm.Print_Area" localSheetId="13">Pedreiro!$A$1:$M$120</definedName>
    <definedName name="_xlnm.Print_Area" localSheetId="14">Pintor!$A$1:$M$120</definedName>
    <definedName name="_xlnm.Print_Area" localSheetId="8">'Resp. Téc.'!$A$1:$M$122</definedName>
    <definedName name="_xlnm.Print_Area" localSheetId="1">'Resumo Mão de Obra'!$A$1:$I$24</definedName>
    <definedName name="_xlnm.Print_Area" localSheetId="16">Serralheiro!$A$1:$M$120</definedName>
    <definedName name="_xlnm.Print_Area" localSheetId="9">'Super. Adm.'!$A$1:$M$120</definedName>
    <definedName name="_xlnm.Print_Area" localSheetId="4">UNIFORME!$A$1:$S$22</definedName>
    <definedName name="_xlnm.Print_Area" localSheetId="3">Veículos!$A$1:$I$49</definedName>
    <definedName name="_xlnm.Print_Titles" localSheetId="5">'Materiais de Manutenção'!$1:$4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22" l="1"/>
  <c r="L57" i="3"/>
  <c r="L119" i="3"/>
  <c r="L120" i="2"/>
  <c r="K73" i="12"/>
  <c r="K75" i="12"/>
  <c r="K73" i="1"/>
  <c r="K72" i="2"/>
  <c r="K73" i="13"/>
  <c r="L17" i="11" l="1"/>
  <c r="L17" i="8"/>
  <c r="L17" i="7"/>
  <c r="L17" i="6"/>
  <c r="L17" i="5"/>
  <c r="L17" i="4"/>
  <c r="L17" i="3"/>
  <c r="L17" i="12"/>
  <c r="L17" i="13"/>
  <c r="L17" i="2"/>
  <c r="L13" i="4"/>
  <c r="L13" i="2"/>
  <c r="L43" i="2"/>
  <c r="D28" i="17"/>
  <c r="L12" i="3"/>
  <c r="L12" i="12"/>
  <c r="L42" i="3"/>
  <c r="L42" i="12"/>
  <c r="L43" i="3"/>
  <c r="L43" i="12"/>
  <c r="L45" i="3"/>
  <c r="L45" i="12"/>
  <c r="K38" i="3"/>
  <c r="K38" i="12"/>
  <c r="D10" i="17"/>
  <c r="E10" i="17"/>
  <c r="F49" i="11"/>
  <c r="F49" i="8"/>
  <c r="F49" i="7"/>
  <c r="F49" i="6"/>
  <c r="F49" i="5"/>
  <c r="F49" i="4"/>
  <c r="F49" i="3"/>
  <c r="L119" i="4" l="1"/>
  <c r="L119" i="5"/>
  <c r="L119" i="6"/>
  <c r="L119" i="7"/>
  <c r="L119" i="8"/>
  <c r="L119" i="11"/>
  <c r="L13" i="11"/>
  <c r="L13" i="8"/>
  <c r="L13" i="7"/>
  <c r="L13" i="6"/>
  <c r="L13" i="5"/>
  <c r="L13" i="12"/>
  <c r="L119" i="12"/>
  <c r="L13" i="3"/>
  <c r="L119" i="13"/>
  <c r="L13" i="13"/>
  <c r="K84" i="13" l="1"/>
  <c r="K87" i="13" s="1"/>
  <c r="K83" i="13"/>
  <c r="K82" i="13"/>
  <c r="K81" i="13"/>
  <c r="K80" i="13"/>
  <c r="K79" i="13" s="1"/>
  <c r="K78" i="13"/>
  <c r="K76" i="13"/>
  <c r="K77" i="13" s="1"/>
  <c r="K75" i="13"/>
  <c r="K74" i="13"/>
  <c r="K70" i="13"/>
  <c r="K68" i="13"/>
  <c r="K65" i="13" s="1"/>
  <c r="K56" i="13"/>
  <c r="K71" i="13" s="1"/>
  <c r="K69" i="13" s="1"/>
  <c r="K84" i="12"/>
  <c r="K83" i="12"/>
  <c r="K82" i="12"/>
  <c r="K81" i="12"/>
  <c r="K80" i="12"/>
  <c r="K78" i="12"/>
  <c r="K76" i="12"/>
  <c r="K74" i="12"/>
  <c r="K70" i="12"/>
  <c r="K68" i="12"/>
  <c r="K65" i="12" s="1"/>
  <c r="K56" i="12"/>
  <c r="K87" i="12" s="1"/>
  <c r="K84" i="11"/>
  <c r="K87" i="11" s="1"/>
  <c r="K83" i="11"/>
  <c r="K82" i="11"/>
  <c r="K81" i="11"/>
  <c r="K80" i="11"/>
  <c r="K79" i="11" s="1"/>
  <c r="K78" i="11"/>
  <c r="K76" i="11"/>
  <c r="K77" i="11" s="1"/>
  <c r="K75" i="11"/>
  <c r="K73" i="11"/>
  <c r="K74" i="11" s="1"/>
  <c r="K70" i="11"/>
  <c r="K68" i="11"/>
  <c r="K65" i="11" s="1"/>
  <c r="K56" i="11"/>
  <c r="K71" i="11" s="1"/>
  <c r="K69" i="11" s="1"/>
  <c r="K84" i="8"/>
  <c r="K87" i="8" s="1"/>
  <c r="K83" i="8"/>
  <c r="K82" i="8"/>
  <c r="K81" i="8"/>
  <c r="K80" i="8"/>
  <c r="K78" i="8"/>
  <c r="K76" i="8"/>
  <c r="K77" i="8" s="1"/>
  <c r="K75" i="8"/>
  <c r="K74" i="8"/>
  <c r="K73" i="8"/>
  <c r="K70" i="8"/>
  <c r="K68" i="8"/>
  <c r="K65" i="8" s="1"/>
  <c r="K56" i="8"/>
  <c r="K71" i="8" s="1"/>
  <c r="K69" i="8" s="1"/>
  <c r="K84" i="7"/>
  <c r="K83" i="7"/>
  <c r="K82" i="7"/>
  <c r="K81" i="7"/>
  <c r="K87" i="7" s="1"/>
  <c r="K80" i="7"/>
  <c r="K79" i="7" s="1"/>
  <c r="K78" i="7"/>
  <c r="K76" i="7"/>
  <c r="K77" i="7" s="1"/>
  <c r="K75" i="7"/>
  <c r="K73" i="7"/>
  <c r="K74" i="7" s="1"/>
  <c r="K70" i="7"/>
  <c r="K68" i="7"/>
  <c r="K65" i="7" s="1"/>
  <c r="K56" i="7"/>
  <c r="K71" i="7" s="1"/>
  <c r="K69" i="7" s="1"/>
  <c r="K84" i="6"/>
  <c r="K83" i="6"/>
  <c r="K82" i="6"/>
  <c r="K81" i="6"/>
  <c r="K80" i="6"/>
  <c r="K78" i="6"/>
  <c r="K76" i="6"/>
  <c r="K77" i="6" s="1"/>
  <c r="K75" i="6"/>
  <c r="K73" i="6"/>
  <c r="K74" i="6" s="1"/>
  <c r="K70" i="6"/>
  <c r="K68" i="6"/>
  <c r="K65" i="6" s="1"/>
  <c r="K56" i="6"/>
  <c r="K71" i="6" s="1"/>
  <c r="K69" i="6" s="1"/>
  <c r="K84" i="5"/>
  <c r="K83" i="5"/>
  <c r="K82" i="5"/>
  <c r="K81" i="5"/>
  <c r="K80" i="5"/>
  <c r="K78" i="5"/>
  <c r="K76" i="5"/>
  <c r="K75" i="5"/>
  <c r="K73" i="5"/>
  <c r="K74" i="5" s="1"/>
  <c r="K70" i="5"/>
  <c r="K56" i="5"/>
  <c r="K87" i="5" s="1"/>
  <c r="K79" i="5" s="1"/>
  <c r="K84" i="4"/>
  <c r="K87" i="4" s="1"/>
  <c r="K83" i="4"/>
  <c r="K82" i="4"/>
  <c r="K81" i="4"/>
  <c r="K80" i="4"/>
  <c r="K79" i="4" s="1"/>
  <c r="K78" i="4"/>
  <c r="K76" i="4"/>
  <c r="K77" i="4" s="1"/>
  <c r="K75" i="4"/>
  <c r="K73" i="4"/>
  <c r="K74" i="4" s="1"/>
  <c r="K70" i="4"/>
  <c r="K68" i="4"/>
  <c r="K65" i="4" s="1"/>
  <c r="K56" i="4"/>
  <c r="K71" i="4" s="1"/>
  <c r="K69" i="4" s="1"/>
  <c r="K84" i="3"/>
  <c r="K83" i="3"/>
  <c r="K82" i="3"/>
  <c r="K81" i="3"/>
  <c r="K80" i="3"/>
  <c r="K78" i="3"/>
  <c r="K76" i="3"/>
  <c r="K75" i="3"/>
  <c r="K73" i="3"/>
  <c r="K74" i="3" s="1"/>
  <c r="K70" i="3"/>
  <c r="K56" i="3"/>
  <c r="K71" i="3" s="1"/>
  <c r="K69" i="3" s="1"/>
  <c r="K83" i="2"/>
  <c r="K82" i="2"/>
  <c r="K81" i="2"/>
  <c r="K80" i="2"/>
  <c r="K79" i="2"/>
  <c r="K77" i="2"/>
  <c r="K75" i="2"/>
  <c r="K74" i="2"/>
  <c r="K73" i="2"/>
  <c r="K69" i="2"/>
  <c r="K67" i="2"/>
  <c r="K64" i="2" s="1"/>
  <c r="K55" i="2"/>
  <c r="K86" i="2" s="1"/>
  <c r="B7" i="17"/>
  <c r="B8" i="17"/>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B123" i="17" s="1"/>
  <c r="B124" i="17" s="1"/>
  <c r="B125" i="17" s="1"/>
  <c r="B126" i="17" s="1"/>
  <c r="B127" i="17" s="1"/>
  <c r="B128" i="17" s="1"/>
  <c r="B129"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185" i="17" s="1"/>
  <c r="B186" i="17" s="1"/>
  <c r="B187" i="17" s="1"/>
  <c r="B188" i="17" s="1"/>
  <c r="B189" i="17" s="1"/>
  <c r="B190" i="17" s="1"/>
  <c r="B191" i="17" s="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223" i="17" s="1"/>
  <c r="B224" i="17" s="1"/>
  <c r="B225" i="17" s="1"/>
  <c r="B226" i="17" s="1"/>
  <c r="B227" i="17" s="1"/>
  <c r="B228" i="17" s="1"/>
  <c r="B229" i="17" s="1"/>
  <c r="B230" i="17" s="1"/>
  <c r="B231" i="17" s="1"/>
  <c r="B232" i="17" s="1"/>
  <c r="B233" i="17" s="1"/>
  <c r="B234" i="17" s="1"/>
  <c r="B235" i="17" s="1"/>
  <c r="B236" i="17" s="1"/>
  <c r="B237" i="17" s="1"/>
  <c r="B238" i="17" s="1"/>
  <c r="B239" i="17" s="1"/>
  <c r="B240" i="17" s="1"/>
  <c r="B241" i="17" s="1"/>
  <c r="B242" i="17" s="1"/>
  <c r="B243" i="17" s="1"/>
  <c r="B244" i="17" s="1"/>
  <c r="B245" i="17" s="1"/>
  <c r="B246" i="17" s="1"/>
  <c r="B247" i="17" s="1"/>
  <c r="B248" i="17" s="1"/>
  <c r="B249" i="17" s="1"/>
  <c r="B250" i="17" s="1"/>
  <c r="B251" i="17" s="1"/>
  <c r="B252" i="17" s="1"/>
  <c r="B253" i="17" s="1"/>
  <c r="B254" i="17" s="1"/>
  <c r="B255" i="17" s="1"/>
  <c r="B256" i="17" s="1"/>
  <c r="B257" i="17" s="1"/>
  <c r="B258" i="17" s="1"/>
  <c r="B259" i="17" s="1"/>
  <c r="B260" i="17" s="1"/>
  <c r="B261" i="17" s="1"/>
  <c r="B262" i="17" s="1"/>
  <c r="B263" i="17" s="1"/>
  <c r="B264" i="17" s="1"/>
  <c r="B265" i="17" s="1"/>
  <c r="B266" i="17" s="1"/>
  <c r="B267" i="17" s="1"/>
  <c r="B268" i="17" s="1"/>
  <c r="B269" i="17" s="1"/>
  <c r="B270" i="17" s="1"/>
  <c r="B271" i="17" s="1"/>
  <c r="B272" i="17" s="1"/>
  <c r="B273" i="17" s="1"/>
  <c r="B274" i="17" s="1"/>
  <c r="B275" i="17" s="1"/>
  <c r="B276" i="17" s="1"/>
  <c r="B277" i="17" s="1"/>
  <c r="B278" i="17" s="1"/>
  <c r="B279" i="17" s="1"/>
  <c r="B280" i="17" s="1"/>
  <c r="B281" i="17" s="1"/>
  <c r="B282" i="17" s="1"/>
  <c r="B283" i="17" s="1"/>
  <c r="B284" i="17" s="1"/>
  <c r="B285" i="17" s="1"/>
  <c r="B286" i="17" s="1"/>
  <c r="B287" i="17" s="1"/>
  <c r="B288" i="17" s="1"/>
  <c r="B289" i="17" s="1"/>
  <c r="B290" i="17" s="1"/>
  <c r="B291" i="17" s="1"/>
  <c r="B292" i="17" s="1"/>
  <c r="B293" i="17" s="1"/>
  <c r="B294" i="17" s="1"/>
  <c r="B295" i="17" s="1"/>
  <c r="B296" i="17" s="1"/>
  <c r="B297" i="17" s="1"/>
  <c r="B298" i="17" s="1"/>
  <c r="B299" i="17" s="1"/>
  <c r="B300" i="17" s="1"/>
  <c r="B301" i="17" s="1"/>
  <c r="B302" i="17" s="1"/>
  <c r="B303" i="17" s="1"/>
  <c r="B304" i="17" s="1"/>
  <c r="B305" i="17" s="1"/>
  <c r="B306" i="17" s="1"/>
  <c r="B307" i="17" s="1"/>
  <c r="B308" i="17" s="1"/>
  <c r="B309" i="17" s="1"/>
  <c r="B310" i="17" s="1"/>
  <c r="B311" i="17" s="1"/>
  <c r="B312" i="17" s="1"/>
  <c r="B313" i="17" s="1"/>
  <c r="B314" i="17" s="1"/>
  <c r="B315" i="17" s="1"/>
  <c r="B316" i="17" s="1"/>
  <c r="B317" i="17" s="1"/>
  <c r="B318" i="17" s="1"/>
  <c r="B319" i="17" s="1"/>
  <c r="B320" i="17" s="1"/>
  <c r="B321" i="17" s="1"/>
  <c r="B322" i="17" s="1"/>
  <c r="B323" i="17" s="1"/>
  <c r="B324" i="17" s="1"/>
  <c r="B325" i="17" s="1"/>
  <c r="B326" i="17" s="1"/>
  <c r="B327" i="17" s="1"/>
  <c r="B328" i="17" s="1"/>
  <c r="B329" i="17" s="1"/>
  <c r="B330" i="17" s="1"/>
  <c r="B331" i="17" s="1"/>
  <c r="B332" i="17" s="1"/>
  <c r="B333" i="17" s="1"/>
  <c r="B334" i="17" s="1"/>
  <c r="B335" i="17" s="1"/>
  <c r="B336" i="17" s="1"/>
  <c r="B337" i="17" s="1"/>
  <c r="B338" i="17" s="1"/>
  <c r="B339" i="17" s="1"/>
  <c r="B340" i="17" s="1"/>
  <c r="B341" i="17" s="1"/>
  <c r="B342" i="17" s="1"/>
  <c r="B343" i="17" s="1"/>
  <c r="B344" i="17" s="1"/>
  <c r="B345" i="17" s="1"/>
  <c r="B346" i="17" s="1"/>
  <c r="B347" i="17" s="1"/>
  <c r="B348" i="17" s="1"/>
  <c r="B349" i="17" s="1"/>
  <c r="B350" i="17" s="1"/>
  <c r="B351" i="17" s="1"/>
  <c r="B352" i="17" s="1"/>
  <c r="B353" i="17" s="1"/>
  <c r="B354" i="17" s="1"/>
  <c r="B355" i="17" s="1"/>
  <c r="B356" i="17" s="1"/>
  <c r="B357" i="17" s="1"/>
  <c r="B358" i="17" s="1"/>
  <c r="B359" i="17" s="1"/>
  <c r="B360" i="17" s="1"/>
  <c r="B361" i="17" s="1"/>
  <c r="B362" i="17" s="1"/>
  <c r="B363" i="17" s="1"/>
  <c r="B364" i="17" s="1"/>
  <c r="B365" i="17" s="1"/>
  <c r="B366" i="17" s="1"/>
  <c r="B367" i="17" s="1"/>
  <c r="B368" i="17" s="1"/>
  <c r="B369" i="17" s="1"/>
  <c r="B370" i="17" s="1"/>
  <c r="B371" i="17" s="1"/>
  <c r="B372" i="17" s="1"/>
  <c r="B373" i="17" s="1"/>
  <c r="B374" i="17" s="1"/>
  <c r="B375" i="17" s="1"/>
  <c r="B376" i="17" s="1"/>
  <c r="B377" i="17" s="1"/>
  <c r="B378" i="17" s="1"/>
  <c r="B379" i="17" s="1"/>
  <c r="B380" i="17" s="1"/>
  <c r="B381" i="17" s="1"/>
  <c r="B382" i="17" s="1"/>
  <c r="B383" i="17" s="1"/>
  <c r="B384" i="17" s="1"/>
  <c r="B385" i="17" s="1"/>
  <c r="B386" i="17" s="1"/>
  <c r="B387" i="17" s="1"/>
  <c r="B388" i="17" s="1"/>
  <c r="B389" i="17" s="1"/>
  <c r="B390" i="17" s="1"/>
  <c r="B391" i="17" s="1"/>
  <c r="B392" i="17" s="1"/>
  <c r="B393" i="17" s="1"/>
  <c r="B394" i="17" s="1"/>
  <c r="B395" i="17" s="1"/>
  <c r="B396" i="17" s="1"/>
  <c r="B397" i="17" s="1"/>
  <c r="B398" i="17" s="1"/>
  <c r="B399" i="17" s="1"/>
  <c r="B400" i="17" s="1"/>
  <c r="B401" i="17" s="1"/>
  <c r="B402" i="17" s="1"/>
  <c r="B403" i="17" s="1"/>
  <c r="B404" i="17" s="1"/>
  <c r="B405" i="17" s="1"/>
  <c r="B406" i="17" s="1"/>
  <c r="B407" i="17" s="1"/>
  <c r="B408" i="17" s="1"/>
  <c r="B409" i="17" s="1"/>
  <c r="B410" i="17" s="1"/>
  <c r="B411" i="17" s="1"/>
  <c r="B412" i="17" s="1"/>
  <c r="B413" i="17" s="1"/>
  <c r="B414" i="17" s="1"/>
  <c r="B415" i="17" s="1"/>
  <c r="K68" i="3" l="1"/>
  <c r="K65" i="3" s="1"/>
  <c r="K77" i="3"/>
  <c r="K72" i="13"/>
  <c r="K79" i="12"/>
  <c r="K69" i="12"/>
  <c r="K71" i="12"/>
  <c r="K77" i="12"/>
  <c r="K72" i="12" s="1"/>
  <c r="K72" i="11"/>
  <c r="K72" i="8"/>
  <c r="K79" i="8"/>
  <c r="K72" i="7"/>
  <c r="K79" i="6"/>
  <c r="K72" i="6"/>
  <c r="K87" i="6"/>
  <c r="K71" i="5"/>
  <c r="K69" i="5" s="1"/>
  <c r="K68" i="5"/>
  <c r="K65" i="5" s="1"/>
  <c r="K77" i="5"/>
  <c r="K72" i="5" s="1"/>
  <c r="K72" i="4"/>
  <c r="K72" i="3"/>
  <c r="K87" i="3"/>
  <c r="K79" i="3" s="1"/>
  <c r="K78" i="2"/>
  <c r="K71" i="2"/>
  <c r="K68" i="2"/>
  <c r="K70" i="2"/>
  <c r="K76" i="2"/>
  <c r="K75" i="1" l="1"/>
  <c r="K84" i="1"/>
  <c r="K83" i="1"/>
  <c r="K82" i="1"/>
  <c r="K81" i="1"/>
  <c r="K80" i="1"/>
  <c r="K78" i="1"/>
  <c r="L78" i="1" s="1"/>
  <c r="K76" i="1"/>
  <c r="K74" i="1"/>
  <c r="K70" i="1"/>
  <c r="R5" i="15" l="1"/>
  <c r="E16" i="20" l="1"/>
  <c r="E96" i="20"/>
  <c r="E93" i="20"/>
  <c r="E83" i="20"/>
  <c r="I95" i="20" l="1"/>
  <c r="I94" i="20"/>
  <c r="I86" i="20"/>
  <c r="I87" i="20"/>
  <c r="I88" i="20"/>
  <c r="I89" i="20"/>
  <c r="I90" i="20"/>
  <c r="I91" i="20"/>
  <c r="I92" i="20"/>
  <c r="I84" i="20"/>
  <c r="I82" i="20"/>
  <c r="I40" i="20"/>
  <c r="E40" i="20"/>
  <c r="I50" i="20"/>
  <c r="I51" i="20"/>
  <c r="I64" i="20"/>
  <c r="E64" i="20"/>
  <c r="E69" i="20"/>
  <c r="E70" i="20"/>
  <c r="E75" i="20"/>
  <c r="E76" i="20"/>
  <c r="I69" i="20"/>
  <c r="I70" i="20"/>
  <c r="I20" i="20"/>
  <c r="I21" i="20"/>
  <c r="I22" i="20"/>
  <c r="I23" i="20"/>
  <c r="I24" i="20"/>
  <c r="I25" i="20"/>
  <c r="I26" i="20"/>
  <c r="I27" i="20"/>
  <c r="I28" i="20"/>
  <c r="I29" i="20"/>
  <c r="I30" i="20"/>
  <c r="I31" i="20"/>
  <c r="I32" i="20"/>
  <c r="I33" i="20"/>
  <c r="I34" i="20"/>
  <c r="I35" i="20"/>
  <c r="I36" i="20"/>
  <c r="I37" i="20"/>
  <c r="I38" i="20"/>
  <c r="I39" i="20"/>
  <c r="I41" i="20"/>
  <c r="I42" i="20"/>
  <c r="I43" i="20"/>
  <c r="I44" i="20"/>
  <c r="I45" i="20"/>
  <c r="I46" i="20"/>
  <c r="I47" i="20"/>
  <c r="I48" i="20"/>
  <c r="I49" i="20"/>
  <c r="I52" i="20"/>
  <c r="I53" i="20"/>
  <c r="I54" i="20"/>
  <c r="I55" i="20"/>
  <c r="I56" i="20"/>
  <c r="I57" i="20"/>
  <c r="I58" i="20"/>
  <c r="I59" i="20"/>
  <c r="I60" i="20"/>
  <c r="I61" i="20"/>
  <c r="I62" i="20"/>
  <c r="I63" i="20"/>
  <c r="I65" i="20"/>
  <c r="I66" i="20"/>
  <c r="I67" i="20"/>
  <c r="I68" i="20"/>
  <c r="I71" i="20"/>
  <c r="I72" i="20"/>
  <c r="I73" i="20"/>
  <c r="I74" i="20"/>
  <c r="I19" i="20"/>
  <c r="I18" i="20"/>
  <c r="I16" i="20"/>
  <c r="I17" i="20"/>
  <c r="I15" i="20"/>
  <c r="I14" i="20"/>
  <c r="I12" i="20"/>
  <c r="I13" i="20"/>
  <c r="I11" i="20"/>
  <c r="I76" i="20"/>
  <c r="I75" i="20"/>
  <c r="I83" i="20"/>
  <c r="C33" i="22"/>
  <c r="F110" i="20"/>
  <c r="I85" i="20"/>
  <c r="I77" i="20" l="1"/>
  <c r="L12" i="4"/>
  <c r="B6" i="17"/>
  <c r="G23" i="16"/>
  <c r="G405" i="17" l="1"/>
  <c r="L42" i="11" l="1"/>
  <c r="L42" i="8"/>
  <c r="L42" i="7"/>
  <c r="L42" i="6"/>
  <c r="L42" i="5"/>
  <c r="L42" i="4"/>
  <c r="L38" i="3"/>
  <c r="E6" i="17" l="1"/>
  <c r="E7" i="17"/>
  <c r="E8" i="17"/>
  <c r="E9"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5" i="17"/>
  <c r="G410" i="17"/>
  <c r="H410" i="17" s="1"/>
  <c r="G411" i="17"/>
  <c r="H411" i="17" s="1"/>
  <c r="G412" i="17"/>
  <c r="H412" i="17" s="1"/>
  <c r="D410" i="17"/>
  <c r="D411" i="17"/>
  <c r="D412" i="17"/>
  <c r="G382" i="17"/>
  <c r="H382" i="17" s="1"/>
  <c r="D382" i="17"/>
  <c r="G137" i="17"/>
  <c r="H137" i="17" s="1"/>
  <c r="D137" i="17"/>
  <c r="G38" i="17"/>
  <c r="H38" i="17" s="1"/>
  <c r="D38" i="17"/>
  <c r="G357" i="17"/>
  <c r="H357" i="17" s="1"/>
  <c r="D357" i="17"/>
  <c r="G343" i="17"/>
  <c r="G344" i="17"/>
  <c r="G349" i="17"/>
  <c r="D349" i="17"/>
  <c r="G350" i="17"/>
  <c r="D350" i="17"/>
  <c r="G345" i="17"/>
  <c r="G346" i="17"/>
  <c r="D345" i="17"/>
  <c r="D346" i="17"/>
  <c r="D347" i="17"/>
  <c r="G347" i="17"/>
  <c r="G352" i="17"/>
  <c r="D352" i="17"/>
  <c r="D353" i="17"/>
  <c r="G354" i="17"/>
  <c r="D354" i="17"/>
  <c r="G363" i="17"/>
  <c r="G364" i="17"/>
  <c r="D363" i="17"/>
  <c r="D364" i="17"/>
  <c r="G365" i="17"/>
  <c r="D365" i="17"/>
  <c r="G372" i="17"/>
  <c r="D372" i="17"/>
  <c r="G367" i="17"/>
  <c r="D367" i="17"/>
  <c r="G368" i="17"/>
  <c r="D368" i="17"/>
  <c r="G370" i="17"/>
  <c r="D370" i="17"/>
  <c r="G371" i="17"/>
  <c r="D371" i="17"/>
  <c r="G373" i="17"/>
  <c r="D373" i="17"/>
  <c r="G375" i="17"/>
  <c r="D375" i="17"/>
  <c r="D376" i="17"/>
  <c r="D377" i="17"/>
  <c r="D378" i="17"/>
  <c r="D379" i="17"/>
  <c r="D380" i="17"/>
  <c r="D381" i="17"/>
  <c r="D383" i="17"/>
  <c r="D384" i="17"/>
  <c r="D385" i="17"/>
  <c r="D386" i="17"/>
  <c r="D387" i="17"/>
  <c r="D388" i="17"/>
  <c r="D389" i="17"/>
  <c r="D390" i="17"/>
  <c r="D391" i="17"/>
  <c r="D392" i="17"/>
  <c r="D393" i="17"/>
  <c r="D394" i="17"/>
  <c r="D395" i="17"/>
  <c r="D396" i="17"/>
  <c r="D397" i="17"/>
  <c r="D398" i="17"/>
  <c r="D399" i="17"/>
  <c r="D400" i="17"/>
  <c r="D401" i="17"/>
  <c r="D402" i="17"/>
  <c r="D403" i="17"/>
  <c r="D404" i="17"/>
  <c r="D405" i="17"/>
  <c r="D406" i="17"/>
  <c r="D407" i="17"/>
  <c r="D408" i="17"/>
  <c r="D409" i="17"/>
  <c r="D413" i="17"/>
  <c r="D414" i="17"/>
  <c r="D415" i="17"/>
  <c r="G374" i="17"/>
  <c r="G376" i="17"/>
  <c r="G377" i="17"/>
  <c r="D374" i="17"/>
  <c r="G379" i="17"/>
  <c r="G378" i="17"/>
  <c r="G383" i="17"/>
  <c r="G386" i="17"/>
  <c r="G385" i="17"/>
  <c r="G388" i="17"/>
  <c r="G389" i="17"/>
  <c r="G390" i="17"/>
  <c r="G369" i="17"/>
  <c r="D369" i="17"/>
  <c r="G391" i="17"/>
  <c r="G396" i="17"/>
  <c r="G397" i="17"/>
  <c r="G402" i="17"/>
  <c r="G404" i="17"/>
  <c r="G403" i="17"/>
  <c r="G408" i="17"/>
  <c r="G413" i="17"/>
  <c r="G414" i="17"/>
  <c r="G415" i="17"/>
  <c r="G409" i="17"/>
  <c r="G406" i="17"/>
  <c r="G407" i="17"/>
  <c r="G399" i="17"/>
  <c r="G400" i="17"/>
  <c r="G401" i="17"/>
  <c r="G398" i="17"/>
  <c r="G395" i="17"/>
  <c r="G393" i="17"/>
  <c r="G394" i="17"/>
  <c r="G392" i="17"/>
  <c r="G387" i="17"/>
  <c r="G384" i="17"/>
  <c r="G381" i="17"/>
  <c r="G380" i="17"/>
  <c r="G366" i="17"/>
  <c r="D366" i="17"/>
  <c r="D362" i="17"/>
  <c r="G362" i="17"/>
  <c r="G356" i="17"/>
  <c r="G358" i="17"/>
  <c r="G359" i="17"/>
  <c r="G360" i="17"/>
  <c r="G361" i="17"/>
  <c r="G355" i="17"/>
  <c r="D356" i="17"/>
  <c r="D358" i="17"/>
  <c r="D359" i="17"/>
  <c r="D360" i="17"/>
  <c r="D361" i="17"/>
  <c r="D355" i="17"/>
  <c r="G353" i="17"/>
  <c r="G351" i="17"/>
  <c r="D351" i="17"/>
  <c r="G348" i="17"/>
  <c r="D348" i="17"/>
  <c r="D342" i="17"/>
  <c r="G342" i="17"/>
  <c r="G341" i="17"/>
  <c r="D341" i="17"/>
  <c r="L45" i="4"/>
  <c r="L23" i="13"/>
  <c r="L23" i="12"/>
  <c r="L23" i="11"/>
  <c r="L23" i="8"/>
  <c r="L23" i="7"/>
  <c r="L23" i="6"/>
  <c r="L23" i="5"/>
  <c r="L23" i="4"/>
  <c r="E7" i="13"/>
  <c r="E7" i="12"/>
  <c r="E7" i="11"/>
  <c r="E7" i="8"/>
  <c r="E7" i="7"/>
  <c r="E7" i="6"/>
  <c r="E7" i="5"/>
  <c r="E7" i="4"/>
  <c r="E7" i="3"/>
  <c r="D337" i="17"/>
  <c r="D338" i="17"/>
  <c r="D339" i="17"/>
  <c r="D340" i="17"/>
  <c r="D329" i="17"/>
  <c r="D330" i="17"/>
  <c r="D331" i="17"/>
  <c r="D332" i="17"/>
  <c r="D333" i="17"/>
  <c r="D334" i="17"/>
  <c r="D335" i="17"/>
  <c r="D336" i="17"/>
  <c r="D328" i="17"/>
  <c r="D327" i="17"/>
  <c r="D326" i="17"/>
  <c r="D325" i="17"/>
  <c r="D324" i="17"/>
  <c r="D323" i="17"/>
  <c r="D320" i="17"/>
  <c r="D321" i="17"/>
  <c r="D322" i="17"/>
  <c r="D314" i="17"/>
  <c r="D315" i="17"/>
  <c r="D316" i="17"/>
  <c r="D317" i="17"/>
  <c r="D318" i="17"/>
  <c r="D319" i="17"/>
  <c r="D302" i="17"/>
  <c r="D303" i="17"/>
  <c r="D304" i="17"/>
  <c r="D305" i="17"/>
  <c r="D306" i="17"/>
  <c r="D307" i="17"/>
  <c r="D308" i="17"/>
  <c r="D309" i="17"/>
  <c r="D310" i="17"/>
  <c r="D311" i="17"/>
  <c r="D312" i="17"/>
  <c r="D313" i="17"/>
  <c r="D291" i="17"/>
  <c r="D292" i="17"/>
  <c r="D293" i="17"/>
  <c r="D294" i="17"/>
  <c r="D295" i="17"/>
  <c r="D296" i="17"/>
  <c r="D297" i="17"/>
  <c r="D298" i="17"/>
  <c r="D299" i="17"/>
  <c r="D300" i="17"/>
  <c r="D301" i="17"/>
  <c r="D276" i="17"/>
  <c r="D277" i="17"/>
  <c r="D278" i="17"/>
  <c r="D279" i="17"/>
  <c r="D280" i="17"/>
  <c r="D281" i="17"/>
  <c r="D282" i="17"/>
  <c r="D283" i="17"/>
  <c r="D284" i="17"/>
  <c r="D285" i="17"/>
  <c r="D286" i="17"/>
  <c r="D287" i="17"/>
  <c r="D288" i="17"/>
  <c r="D289" i="17"/>
  <c r="D290" i="17"/>
  <c r="D268" i="17"/>
  <c r="D269" i="17"/>
  <c r="D270" i="17"/>
  <c r="D271" i="17"/>
  <c r="D272" i="17"/>
  <c r="D273" i="17"/>
  <c r="D274" i="17"/>
  <c r="D275" i="17"/>
  <c r="D260" i="17"/>
  <c r="D261" i="17"/>
  <c r="D262" i="17"/>
  <c r="D263" i="17"/>
  <c r="D264" i="17"/>
  <c r="D265" i="17"/>
  <c r="D266" i="17"/>
  <c r="D267" i="17"/>
  <c r="D254" i="17"/>
  <c r="D255" i="17"/>
  <c r="D256" i="17"/>
  <c r="D257" i="17"/>
  <c r="D258" i="17"/>
  <c r="D259" i="17"/>
  <c r="D241" i="17"/>
  <c r="D242" i="17"/>
  <c r="D243" i="17"/>
  <c r="D244" i="17"/>
  <c r="D245" i="17"/>
  <c r="D246" i="17"/>
  <c r="D247" i="17"/>
  <c r="D248" i="17"/>
  <c r="D249" i="17"/>
  <c r="D250" i="17"/>
  <c r="D251" i="17"/>
  <c r="D252" i="17"/>
  <c r="D253" i="17"/>
  <c r="D235" i="17"/>
  <c r="D236" i="17"/>
  <c r="D237" i="17"/>
  <c r="D238" i="17"/>
  <c r="D239" i="17"/>
  <c r="D240" i="17"/>
  <c r="D231" i="17"/>
  <c r="D232" i="17"/>
  <c r="D233" i="17"/>
  <c r="D234" i="17"/>
  <c r="D228" i="17"/>
  <c r="D229" i="17"/>
  <c r="D230" i="17"/>
  <c r="D224" i="17"/>
  <c r="D225" i="17"/>
  <c r="D226" i="17"/>
  <c r="D227" i="17"/>
  <c r="D218" i="17"/>
  <c r="D219" i="17"/>
  <c r="D220" i="17"/>
  <c r="D221" i="17"/>
  <c r="D222" i="17"/>
  <c r="D223" i="17"/>
  <c r="D212" i="17"/>
  <c r="D213" i="17"/>
  <c r="D214" i="17"/>
  <c r="D215" i="17"/>
  <c r="D216" i="17"/>
  <c r="D217" i="17"/>
  <c r="D208" i="17"/>
  <c r="D209" i="17"/>
  <c r="D210" i="17"/>
  <c r="D211" i="17"/>
  <c r="D207" i="17"/>
  <c r="D206" i="17"/>
  <c r="D205" i="17"/>
  <c r="D202" i="17"/>
  <c r="D203" i="17"/>
  <c r="D204" i="17"/>
  <c r="D201" i="17"/>
  <c r="D200" i="17"/>
  <c r="D199" i="17"/>
  <c r="D198" i="17"/>
  <c r="D197" i="17"/>
  <c r="D196" i="17"/>
  <c r="D192" i="17"/>
  <c r="D193" i="17"/>
  <c r="D194" i="17"/>
  <c r="D195" i="17"/>
  <c r="D188" i="17"/>
  <c r="D189" i="17"/>
  <c r="D190" i="17"/>
  <c r="D191" i="17"/>
  <c r="D185" i="17"/>
  <c r="D186" i="17"/>
  <c r="D187" i="17"/>
  <c r="D176" i="17"/>
  <c r="D177" i="17"/>
  <c r="D178" i="17"/>
  <c r="D179" i="17"/>
  <c r="D180" i="17"/>
  <c r="D181" i="17"/>
  <c r="D182" i="17"/>
  <c r="D183" i="17"/>
  <c r="D184" i="17"/>
  <c r="D165" i="17"/>
  <c r="D166" i="17"/>
  <c r="D167" i="17"/>
  <c r="D168" i="17"/>
  <c r="D169" i="17"/>
  <c r="D170" i="17"/>
  <c r="D171" i="17"/>
  <c r="D172" i="17"/>
  <c r="D173" i="17"/>
  <c r="D174" i="17"/>
  <c r="D175" i="17"/>
  <c r="D159" i="17"/>
  <c r="D160" i="17"/>
  <c r="D161" i="17"/>
  <c r="D162" i="17"/>
  <c r="D163" i="17"/>
  <c r="D164" i="17"/>
  <c r="D156" i="17"/>
  <c r="D157" i="17"/>
  <c r="D158" i="17"/>
  <c r="D155" i="17"/>
  <c r="D153" i="17"/>
  <c r="D154" i="17"/>
  <c r="D149" i="17"/>
  <c r="D150" i="17"/>
  <c r="D151" i="17"/>
  <c r="D152" i="17"/>
  <c r="D146" i="17"/>
  <c r="D147" i="17"/>
  <c r="D148" i="17"/>
  <c r="D122" i="17"/>
  <c r="D123" i="17"/>
  <c r="D124" i="17"/>
  <c r="D125" i="17"/>
  <c r="D126" i="17"/>
  <c r="D127" i="17"/>
  <c r="D128" i="17"/>
  <c r="D129" i="17"/>
  <c r="D130" i="17"/>
  <c r="D131" i="17"/>
  <c r="D132" i="17"/>
  <c r="D133" i="17"/>
  <c r="D134" i="17"/>
  <c r="D135" i="17"/>
  <c r="D136" i="17"/>
  <c r="D138" i="17"/>
  <c r="D139" i="17"/>
  <c r="D140" i="17"/>
  <c r="D141" i="17"/>
  <c r="D142" i="17"/>
  <c r="D143" i="17"/>
  <c r="D144" i="17"/>
  <c r="D145" i="17"/>
  <c r="D104" i="17"/>
  <c r="D105" i="17"/>
  <c r="D106" i="17"/>
  <c r="D107" i="17"/>
  <c r="D108" i="17"/>
  <c r="D109" i="17"/>
  <c r="D110" i="17"/>
  <c r="D111" i="17"/>
  <c r="D112" i="17"/>
  <c r="D113" i="17"/>
  <c r="D114" i="17"/>
  <c r="D115" i="17"/>
  <c r="D116" i="17"/>
  <c r="D117" i="17"/>
  <c r="D118" i="17"/>
  <c r="D119" i="17"/>
  <c r="D120" i="17"/>
  <c r="D121" i="17"/>
  <c r="D91" i="17"/>
  <c r="D92" i="17"/>
  <c r="D93" i="17"/>
  <c r="D94" i="17"/>
  <c r="D95" i="17"/>
  <c r="D96" i="17"/>
  <c r="D97" i="17"/>
  <c r="D98" i="17"/>
  <c r="D99" i="17"/>
  <c r="D100" i="17"/>
  <c r="D101" i="17"/>
  <c r="D102" i="17"/>
  <c r="D103" i="17"/>
  <c r="D76" i="17"/>
  <c r="D77" i="17"/>
  <c r="D78" i="17"/>
  <c r="D79" i="17"/>
  <c r="D80" i="17"/>
  <c r="D81" i="17"/>
  <c r="D82" i="17"/>
  <c r="D83" i="17"/>
  <c r="D84" i="17"/>
  <c r="D85" i="17"/>
  <c r="D86" i="17"/>
  <c r="D87" i="17"/>
  <c r="D88" i="17"/>
  <c r="D89" i="17"/>
  <c r="D90" i="17"/>
  <c r="D65" i="17"/>
  <c r="D66" i="17"/>
  <c r="D67" i="17"/>
  <c r="D68" i="17"/>
  <c r="D69" i="17"/>
  <c r="D70" i="17"/>
  <c r="D71" i="17"/>
  <c r="D72" i="17"/>
  <c r="D73" i="17"/>
  <c r="D74" i="17"/>
  <c r="D75" i="17"/>
  <c r="D43" i="17"/>
  <c r="D44" i="17"/>
  <c r="D45" i="17"/>
  <c r="D46" i="17"/>
  <c r="D47" i="17"/>
  <c r="D48" i="17"/>
  <c r="D49" i="17"/>
  <c r="D50" i="17"/>
  <c r="D51" i="17"/>
  <c r="D52" i="17"/>
  <c r="D53" i="17"/>
  <c r="D54" i="17"/>
  <c r="D55" i="17"/>
  <c r="D56" i="17"/>
  <c r="D57" i="17"/>
  <c r="D58" i="17"/>
  <c r="D59" i="17"/>
  <c r="D60" i="17"/>
  <c r="D61" i="17"/>
  <c r="D62" i="17"/>
  <c r="D63" i="17"/>
  <c r="D64" i="17"/>
  <c r="D29" i="17"/>
  <c r="D30" i="17"/>
  <c r="D31" i="17"/>
  <c r="D32" i="17"/>
  <c r="D33" i="17"/>
  <c r="D34" i="17"/>
  <c r="D35" i="17"/>
  <c r="D36" i="17"/>
  <c r="D37" i="17"/>
  <c r="D39" i="17"/>
  <c r="D40" i="17"/>
  <c r="D41" i="17"/>
  <c r="D42" i="17"/>
  <c r="D6" i="17"/>
  <c r="D7" i="17"/>
  <c r="D8" i="17"/>
  <c r="D9" i="17"/>
  <c r="D11" i="17"/>
  <c r="D12" i="17"/>
  <c r="D13" i="17"/>
  <c r="D14" i="17"/>
  <c r="D15" i="17"/>
  <c r="D16" i="17"/>
  <c r="D17" i="17"/>
  <c r="D18" i="17"/>
  <c r="D19" i="17"/>
  <c r="D20" i="17"/>
  <c r="D21" i="17"/>
  <c r="D22" i="17"/>
  <c r="D23" i="17"/>
  <c r="D24" i="17"/>
  <c r="D25" i="17"/>
  <c r="D26" i="17"/>
  <c r="D27" i="17"/>
  <c r="D5"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5" i="17"/>
  <c r="I93" i="20" l="1"/>
  <c r="I97" i="20"/>
  <c r="I96" i="20"/>
  <c r="C22" i="22"/>
  <c r="C30" i="22" l="1"/>
  <c r="I98" i="20"/>
  <c r="I100" i="20" s="1"/>
  <c r="F103" i="20" s="1"/>
  <c r="C29" i="22"/>
  <c r="C32" i="22"/>
  <c r="E26" i="23"/>
  <c r="G26" i="23" s="1"/>
  <c r="E22" i="23"/>
  <c r="G22" i="23" s="1"/>
  <c r="E15" i="23"/>
  <c r="G15" i="23" s="1"/>
  <c r="E12" i="23"/>
  <c r="G12" i="23" s="1"/>
  <c r="H30" i="17"/>
  <c r="H285" i="17"/>
  <c r="H13" i="17"/>
  <c r="H31" i="17"/>
  <c r="H188" i="17"/>
  <c r="H192" i="17"/>
  <c r="H15" i="17"/>
  <c r="H29" i="17"/>
  <c r="H14" i="17"/>
  <c r="H287" i="17"/>
  <c r="H185" i="17"/>
  <c r="H163" i="17"/>
  <c r="H296" i="17"/>
  <c r="H92" i="17"/>
  <c r="H11" i="17"/>
  <c r="H93" i="17"/>
  <c r="H181" i="17"/>
  <c r="H150" i="17"/>
  <c r="H187" i="17"/>
  <c r="H272" i="17"/>
  <c r="H189" i="17"/>
  <c r="H23" i="17"/>
  <c r="H193" i="17"/>
  <c r="H157" i="17"/>
  <c r="H270" i="17"/>
  <c r="H28" i="17"/>
  <c r="H186" i="17"/>
  <c r="H297" i="17"/>
  <c r="H140" i="17"/>
  <c r="H324" i="17"/>
  <c r="H279" i="17"/>
  <c r="H22" i="17"/>
  <c r="H89" i="17"/>
  <c r="H329" i="17"/>
  <c r="H158" i="17"/>
  <c r="H177" i="17"/>
  <c r="H290" i="17"/>
  <c r="H319" i="17"/>
  <c r="H266" i="17"/>
  <c r="H179" i="17"/>
  <c r="H149" i="17"/>
  <c r="H40" i="17"/>
  <c r="H143" i="17"/>
  <c r="H298" i="17"/>
  <c r="H281" i="17"/>
  <c r="H162" i="17"/>
  <c r="H95" i="17"/>
  <c r="H191" i="17"/>
  <c r="H267" i="17"/>
  <c r="H21" i="17"/>
  <c r="H257" i="17"/>
  <c r="H402" i="17"/>
  <c r="H183" i="17"/>
  <c r="H252" i="17"/>
  <c r="H10" i="17"/>
  <c r="H367" i="17"/>
  <c r="H337" i="17"/>
  <c r="H159" i="17"/>
  <c r="H27" i="17"/>
  <c r="H194" i="17"/>
  <c r="H306" i="17"/>
  <c r="H96" i="17"/>
  <c r="H8" i="17"/>
  <c r="H94" i="17"/>
  <c r="H151" i="17"/>
  <c r="H354" i="17"/>
  <c r="H283" i="17"/>
  <c r="H190" i="17"/>
  <c r="H168" i="17"/>
  <c r="H312" i="17"/>
  <c r="H180" i="17"/>
  <c r="H161" i="17"/>
  <c r="H145" i="17"/>
  <c r="H249" i="17"/>
  <c r="H152" i="17"/>
  <c r="H250" i="17"/>
  <c r="H184" i="17"/>
  <c r="H323" i="17"/>
  <c r="H19" i="17"/>
  <c r="H20" i="17"/>
  <c r="H154" i="17"/>
  <c r="H65" i="17"/>
  <c r="H278" i="17"/>
  <c r="H325" i="17"/>
  <c r="H313" i="17"/>
  <c r="H300" i="17"/>
  <c r="H141" i="17"/>
  <c r="H261" i="17"/>
  <c r="H291" i="17"/>
  <c r="H142" i="17"/>
  <c r="H5" i="17"/>
  <c r="H318" i="17"/>
  <c r="H256" i="17"/>
  <c r="H229" i="17"/>
  <c r="H66" i="17"/>
  <c r="H75" i="17"/>
  <c r="H26" i="17"/>
  <c r="H280" i="17"/>
  <c r="H245" i="17"/>
  <c r="H239" i="17"/>
  <c r="H275" i="17"/>
  <c r="H271" i="17"/>
  <c r="H178" i="17"/>
  <c r="H236" i="17"/>
  <c r="H24" i="17"/>
  <c r="H6" i="17"/>
  <c r="H12" i="17"/>
  <c r="H338" i="17"/>
  <c r="H238" i="17"/>
  <c r="H148" i="17"/>
  <c r="H241" i="17"/>
  <c r="H76" i="17"/>
  <c r="H286" i="17"/>
  <c r="H97" i="17"/>
  <c r="H44" i="17"/>
  <c r="H317" i="17"/>
  <c r="H251" i="17"/>
  <c r="H16" i="17"/>
  <c r="H153" i="17"/>
  <c r="H146" i="17"/>
  <c r="H70" i="17"/>
  <c r="H391" i="17"/>
  <c r="H63" i="17"/>
  <c r="H276" i="17"/>
  <c r="H311" i="17"/>
  <c r="H228" i="17"/>
  <c r="H71" i="17"/>
  <c r="H172" i="17"/>
  <c r="H81" i="17"/>
  <c r="H326" i="17"/>
  <c r="H90" i="17"/>
  <c r="H336" i="17"/>
  <c r="H395" i="17"/>
  <c r="H258" i="17"/>
  <c r="H72" i="17"/>
  <c r="H253" i="17"/>
  <c r="H170" i="17"/>
  <c r="H7" i="17"/>
  <c r="H260" i="17"/>
  <c r="H209" i="17"/>
  <c r="H372" i="17"/>
  <c r="H237" i="17"/>
  <c r="H386" i="17"/>
  <c r="H195" i="17"/>
  <c r="H45" i="17"/>
  <c r="H373" i="17"/>
  <c r="H67" i="17"/>
  <c r="H363" i="17"/>
  <c r="H46" i="17"/>
  <c r="H207" i="17"/>
  <c r="H254" i="17"/>
  <c r="H77" i="17"/>
  <c r="H247" i="17"/>
  <c r="H358" i="17"/>
  <c r="H91" i="17"/>
  <c r="H147" i="17"/>
  <c r="H204" i="17"/>
  <c r="H301" i="17"/>
  <c r="H243" i="17"/>
  <c r="H173" i="17"/>
  <c r="H174" i="17"/>
  <c r="H176" i="17"/>
  <c r="H73" i="17"/>
  <c r="H144" i="17"/>
  <c r="H289" i="17"/>
  <c r="H69" i="17"/>
  <c r="H219" i="17"/>
  <c r="H242" i="17"/>
  <c r="H322" i="17"/>
  <c r="H368" i="17"/>
  <c r="H321" i="17"/>
  <c r="H82" i="17"/>
  <c r="H255" i="17"/>
  <c r="H213" i="17"/>
  <c r="H315" i="17"/>
  <c r="H327" i="17"/>
  <c r="H49" i="17"/>
  <c r="H376" i="17"/>
  <c r="H388" i="17"/>
  <c r="H314" i="17"/>
  <c r="H390" i="17"/>
  <c r="H50" i="17"/>
  <c r="H385" i="17"/>
  <c r="H224" i="17"/>
  <c r="H355" i="17"/>
  <c r="H359" i="17"/>
  <c r="H405" i="17"/>
  <c r="H394" i="17"/>
  <c r="H51" i="17"/>
  <c r="H389" i="17"/>
  <c r="H320" i="17"/>
  <c r="H68" i="17"/>
  <c r="H78" i="17"/>
  <c r="H351" i="17"/>
  <c r="H370" i="17"/>
  <c r="H303" i="17"/>
  <c r="H47" i="17"/>
  <c r="H169" i="17"/>
  <c r="H98" i="17"/>
  <c r="H264" i="17"/>
  <c r="H79" i="17"/>
  <c r="H273" i="17"/>
  <c r="H52" i="17"/>
  <c r="H375" i="17"/>
  <c r="H171" i="17"/>
  <c r="H284" i="17"/>
  <c r="H105" i="17"/>
  <c r="H369" i="17"/>
  <c r="H400" i="17"/>
  <c r="H138" i="17"/>
  <c r="H127" i="17"/>
  <c r="H101" i="17"/>
  <c r="H74" i="17"/>
  <c r="H340" i="17"/>
  <c r="H129" i="17"/>
  <c r="H328" i="17"/>
  <c r="H48" i="17"/>
  <c r="H268" i="17"/>
  <c r="H39" i="17"/>
  <c r="H61" i="17"/>
  <c r="H409" i="17"/>
  <c r="H366" i="17"/>
  <c r="H307" i="17"/>
  <c r="H43" i="17"/>
  <c r="H374" i="17"/>
  <c r="H396" i="17"/>
  <c r="H274" i="17"/>
  <c r="H80" i="17"/>
  <c r="H413" i="17"/>
  <c r="H262" i="17"/>
  <c r="H109" i="17"/>
  <c r="H259" i="17"/>
  <c r="H110" i="17"/>
  <c r="H42" i="17"/>
  <c r="H293" i="17"/>
  <c r="H221" i="17"/>
  <c r="H160" i="17"/>
  <c r="H203" i="17"/>
  <c r="H361" i="17"/>
  <c r="H269" i="17"/>
  <c r="H335" i="17"/>
  <c r="H353" i="17"/>
  <c r="H64" i="17"/>
  <c r="H211" i="17"/>
  <c r="H393" i="17"/>
  <c r="H415" i="17"/>
  <c r="H381" i="17"/>
  <c r="H334" i="17"/>
  <c r="H392" i="17"/>
  <c r="H246" i="17"/>
  <c r="H115" i="17"/>
  <c r="H304" i="17"/>
  <c r="H216" i="17"/>
  <c r="H206" i="17"/>
  <c r="H295" i="17"/>
  <c r="H215" i="17"/>
  <c r="H397" i="17"/>
  <c r="H100" i="17"/>
  <c r="H231" i="17"/>
  <c r="H116" i="17"/>
  <c r="H106" i="17"/>
  <c r="H182" i="17"/>
  <c r="H126" i="17"/>
  <c r="H83" i="17"/>
  <c r="H380" i="17"/>
  <c r="H240" i="17"/>
  <c r="H210" i="17"/>
  <c r="H356" i="17"/>
  <c r="H9" i="17"/>
  <c r="H117" i="17"/>
  <c r="H401" i="17"/>
  <c r="H379" i="17"/>
  <c r="H360" i="17"/>
  <c r="H349" i="17"/>
  <c r="H122" i="17"/>
  <c r="H265" i="17"/>
  <c r="H398" i="17"/>
  <c r="H62" i="17"/>
  <c r="H331" i="17"/>
  <c r="H41" i="17"/>
  <c r="H175" i="17"/>
  <c r="H305" i="17"/>
  <c r="H208" i="17"/>
  <c r="H102" i="17"/>
  <c r="H378" i="17"/>
  <c r="H310" i="17"/>
  <c r="H53" i="17"/>
  <c r="H308" i="17"/>
  <c r="H248" i="17"/>
  <c r="H299" i="17"/>
  <c r="H37" i="17"/>
  <c r="H54" i="17"/>
  <c r="H84" i="17"/>
  <c r="H371" i="17"/>
  <c r="H220" i="17"/>
  <c r="H124" i="17"/>
  <c r="H309" i="17"/>
  <c r="H292" i="17"/>
  <c r="H196" i="17"/>
  <c r="H377" i="17"/>
  <c r="H364" i="17"/>
  <c r="H165" i="17"/>
  <c r="H383" i="17"/>
  <c r="H125" i="17"/>
  <c r="H352" i="17"/>
  <c r="H111" i="17"/>
  <c r="H384" i="17"/>
  <c r="H263" i="17"/>
  <c r="H133" i="17"/>
  <c r="H227" i="17"/>
  <c r="H123" i="17"/>
  <c r="H399" i="17"/>
  <c r="H387" i="17"/>
  <c r="H118" i="17"/>
  <c r="H55" i="17"/>
  <c r="H112" i="17"/>
  <c r="H202" i="17"/>
  <c r="H99" i="17"/>
  <c r="H302" i="17"/>
  <c r="H103" i="17"/>
  <c r="H233" i="17"/>
  <c r="H404" i="17"/>
  <c r="H362" i="17"/>
  <c r="H350" i="17"/>
  <c r="H107" i="17"/>
  <c r="H244" i="17"/>
  <c r="H113" i="17"/>
  <c r="H205" i="17"/>
  <c r="H294" i="17"/>
  <c r="H88" i="17"/>
  <c r="H214" i="17"/>
  <c r="H132" i="17"/>
  <c r="H197" i="17"/>
  <c r="H136" i="17"/>
  <c r="H217" i="17"/>
  <c r="H333" i="17"/>
  <c r="H348" i="17"/>
  <c r="H332" i="17"/>
  <c r="H134" i="17"/>
  <c r="H403" i="17"/>
  <c r="H85" i="17"/>
  <c r="H282" i="17"/>
  <c r="H414" i="17"/>
  <c r="H330" i="17"/>
  <c r="H139" i="17"/>
  <c r="H198" i="17"/>
  <c r="H86" i="17"/>
  <c r="H288" i="17"/>
  <c r="H58" i="17"/>
  <c r="H222" i="17"/>
  <c r="H406" i="17"/>
  <c r="H212" i="17"/>
  <c r="H365" i="17"/>
  <c r="H223" i="17"/>
  <c r="H36" i="17"/>
  <c r="H164" i="17"/>
  <c r="H32" i="17"/>
  <c r="H17" i="17"/>
  <c r="H104" i="17"/>
  <c r="H230" i="17"/>
  <c r="H346" i="17"/>
  <c r="H232" i="17"/>
  <c r="H59" i="17"/>
  <c r="H277" i="17"/>
  <c r="H167" i="17"/>
  <c r="H345" i="17"/>
  <c r="H119" i="17"/>
  <c r="H18" i="17"/>
  <c r="H226" i="17"/>
  <c r="H166" i="17"/>
  <c r="H135" i="17"/>
  <c r="H108" i="17"/>
  <c r="H347" i="17"/>
  <c r="H408" i="17"/>
  <c r="H114" i="17"/>
  <c r="H25" i="17"/>
  <c r="H218" i="17"/>
  <c r="H130" i="17"/>
  <c r="H316" i="17"/>
  <c r="H56" i="17"/>
  <c r="H87" i="17"/>
  <c r="H33" i="17"/>
  <c r="H225" i="17"/>
  <c r="H128" i="17"/>
  <c r="H234" i="17"/>
  <c r="H120" i="17"/>
  <c r="H121" i="17"/>
  <c r="H131" i="17"/>
  <c r="H235" i="17"/>
  <c r="H344" i="17"/>
  <c r="H407" i="17"/>
  <c r="H343" i="17"/>
  <c r="H341" i="17"/>
  <c r="H60" i="17"/>
  <c r="H339" i="17"/>
  <c r="H156" i="17"/>
  <c r="H34" i="17"/>
  <c r="H57" i="17"/>
  <c r="H35" i="17"/>
  <c r="H342" i="17"/>
  <c r="H155" i="17"/>
  <c r="H199" i="17"/>
  <c r="H200" i="17"/>
  <c r="H201" i="17"/>
  <c r="K112" i="13"/>
  <c r="B112" i="13"/>
  <c r="L91" i="13"/>
  <c r="L90" i="13"/>
  <c r="L89" i="13"/>
  <c r="K40" i="13"/>
  <c r="L38" i="13"/>
  <c r="L26" i="13"/>
  <c r="L22" i="13"/>
  <c r="L20" i="13"/>
  <c r="E4" i="13"/>
  <c r="E3" i="13"/>
  <c r="K112" i="12"/>
  <c r="L91" i="12"/>
  <c r="L90" i="12"/>
  <c r="L89" i="12"/>
  <c r="L38" i="12"/>
  <c r="L26" i="12"/>
  <c r="L22" i="12"/>
  <c r="L20" i="12"/>
  <c r="E4" i="12"/>
  <c r="E3" i="12"/>
  <c r="K112" i="11"/>
  <c r="B112" i="11"/>
  <c r="L91" i="11"/>
  <c r="L90" i="11"/>
  <c r="L89" i="11"/>
  <c r="L88" i="11" s="1"/>
  <c r="L98" i="11" s="1"/>
  <c r="L45" i="11"/>
  <c r="L43" i="11"/>
  <c r="K40" i="11"/>
  <c r="K38" i="11"/>
  <c r="L38" i="11" s="1"/>
  <c r="L22" i="11"/>
  <c r="L21" i="11"/>
  <c r="L28" i="11" s="1"/>
  <c r="L20" i="11"/>
  <c r="L12" i="11"/>
  <c r="E4" i="11"/>
  <c r="E3" i="11"/>
  <c r="K112" i="8"/>
  <c r="B112" i="8"/>
  <c r="L91" i="8"/>
  <c r="L90" i="8"/>
  <c r="L89" i="8"/>
  <c r="L45" i="8"/>
  <c r="L43" i="8"/>
  <c r="K40" i="8"/>
  <c r="K38" i="8"/>
  <c r="L38" i="8" s="1"/>
  <c r="L22" i="8"/>
  <c r="L21" i="8"/>
  <c r="L26" i="8" s="1"/>
  <c r="L20" i="8"/>
  <c r="L12" i="8"/>
  <c r="E4" i="8"/>
  <c r="E3" i="8"/>
  <c r="K112" i="7"/>
  <c r="B112" i="7"/>
  <c r="L91" i="7"/>
  <c r="L90" i="7"/>
  <c r="L89" i="7"/>
  <c r="L45" i="7"/>
  <c r="L43" i="7"/>
  <c r="K40" i="7"/>
  <c r="K38" i="7"/>
  <c r="L38" i="7" s="1"/>
  <c r="L26" i="7"/>
  <c r="L22" i="7"/>
  <c r="L20" i="7"/>
  <c r="L12" i="7"/>
  <c r="E4" i="7"/>
  <c r="E3" i="7"/>
  <c r="K112" i="6"/>
  <c r="B112" i="6"/>
  <c r="L91" i="6"/>
  <c r="L90" i="6"/>
  <c r="L89" i="6"/>
  <c r="L45" i="6"/>
  <c r="L43" i="6"/>
  <c r="K40" i="6"/>
  <c r="K38" i="6"/>
  <c r="L38" i="6" s="1"/>
  <c r="L22" i="6"/>
  <c r="L21" i="6"/>
  <c r="L26" i="6" s="1"/>
  <c r="L20" i="6"/>
  <c r="L12" i="6"/>
  <c r="E4" i="6"/>
  <c r="E3" i="6"/>
  <c r="K112" i="5"/>
  <c r="B112" i="5"/>
  <c r="L91" i="5"/>
  <c r="L90" i="5"/>
  <c r="L89" i="5"/>
  <c r="L45" i="5"/>
  <c r="L43" i="5"/>
  <c r="K40" i="5"/>
  <c r="K38" i="5"/>
  <c r="L38" i="5" s="1"/>
  <c r="L22" i="5"/>
  <c r="L21" i="5"/>
  <c r="L26" i="5" s="1"/>
  <c r="L20" i="5"/>
  <c r="L12" i="5"/>
  <c r="E4" i="5"/>
  <c r="E3" i="5"/>
  <c r="K112" i="4"/>
  <c r="B112" i="4"/>
  <c r="L91" i="4"/>
  <c r="L90" i="4"/>
  <c r="L89" i="4"/>
  <c r="L43" i="4"/>
  <c r="K40" i="4"/>
  <c r="K38" i="4"/>
  <c r="L38" i="4" s="1"/>
  <c r="L22" i="4"/>
  <c r="L21" i="4"/>
  <c r="L26" i="4" s="1"/>
  <c r="L20" i="4"/>
  <c r="E4" i="4"/>
  <c r="E3" i="4"/>
  <c r="K112" i="3"/>
  <c r="B112" i="3"/>
  <c r="L91" i="3"/>
  <c r="L90" i="3"/>
  <c r="L89" i="3"/>
  <c r="L26" i="3"/>
  <c r="L22" i="3"/>
  <c r="L20" i="3"/>
  <c r="E4" i="3"/>
  <c r="E3" i="3"/>
  <c r="G113" i="2"/>
  <c r="B113" i="2"/>
  <c r="L36" i="2"/>
  <c r="L24" i="2"/>
  <c r="K113" i="1"/>
  <c r="G113" i="1"/>
  <c r="L91" i="1"/>
  <c r="L90" i="1"/>
  <c r="L89" i="1"/>
  <c r="L86" i="1"/>
  <c r="L85" i="1"/>
  <c r="L84" i="1"/>
  <c r="L83" i="1"/>
  <c r="L82" i="1"/>
  <c r="L81" i="1"/>
  <c r="L80" i="1"/>
  <c r="L76" i="1"/>
  <c r="L75" i="1"/>
  <c r="L73" i="1"/>
  <c r="K56" i="1"/>
  <c r="L53" i="1"/>
  <c r="L106" i="1" s="1"/>
  <c r="L38" i="1"/>
  <c r="L26" i="1"/>
  <c r="L40" i="1" s="1"/>
  <c r="L22" i="1"/>
  <c r="L20" i="1"/>
  <c r="L88" i="1" l="1"/>
  <c r="L99" i="1" s="1"/>
  <c r="L35" i="1"/>
  <c r="K68" i="1"/>
  <c r="K77" i="1"/>
  <c r="K87" i="1"/>
  <c r="K71" i="1"/>
  <c r="L38" i="2"/>
  <c r="L33" i="2"/>
  <c r="L88" i="12"/>
  <c r="L98" i="12" s="1"/>
  <c r="L88" i="7"/>
  <c r="L98" i="7" s="1"/>
  <c r="L40" i="7"/>
  <c r="L46" i="7" s="1"/>
  <c r="L104" i="7" s="1"/>
  <c r="L40" i="8"/>
  <c r="L46" i="8" s="1"/>
  <c r="L104" i="8" s="1"/>
  <c r="L88" i="3"/>
  <c r="L98" i="3" s="1"/>
  <c r="H417" i="17"/>
  <c r="H418" i="17" s="1"/>
  <c r="H419" i="17" s="1"/>
  <c r="L88" i="5"/>
  <c r="L98" i="5" s="1"/>
  <c r="L88" i="4"/>
  <c r="L98" i="4" s="1"/>
  <c r="L40" i="13"/>
  <c r="L46" i="13" s="1"/>
  <c r="L104" i="13" s="1"/>
  <c r="L40" i="5"/>
  <c r="L46" i="5" s="1"/>
  <c r="L104" i="5" s="1"/>
  <c r="L40" i="6"/>
  <c r="L46" i="6" s="1"/>
  <c r="L104" i="6" s="1"/>
  <c r="F107" i="20"/>
  <c r="F106" i="20"/>
  <c r="L28" i="3"/>
  <c r="L40" i="3"/>
  <c r="L46" i="3" s="1"/>
  <c r="L104" i="3" s="1"/>
  <c r="L35" i="4"/>
  <c r="L40" i="4"/>
  <c r="L46" i="4" s="1"/>
  <c r="L104" i="4" s="1"/>
  <c r="L44" i="2"/>
  <c r="L105" i="2" s="1"/>
  <c r="L35" i="12"/>
  <c r="L40" i="12"/>
  <c r="L46" i="12" s="1"/>
  <c r="L104" i="12" s="1"/>
  <c r="L28" i="8"/>
  <c r="L35" i="8" s="1"/>
  <c r="L78" i="8" s="1"/>
  <c r="L26" i="11"/>
  <c r="L35" i="5"/>
  <c r="L27" i="3"/>
  <c r="C34" i="22"/>
  <c r="E18" i="22" s="1"/>
  <c r="G28" i="23"/>
  <c r="L35" i="6"/>
  <c r="L88" i="8"/>
  <c r="L98" i="8" s="1"/>
  <c r="L28" i="13"/>
  <c r="L27" i="13"/>
  <c r="L45" i="1"/>
  <c r="L105" i="1" s="1"/>
  <c r="L103" i="12"/>
  <c r="L59" i="12"/>
  <c r="L82" i="12"/>
  <c r="L75" i="12"/>
  <c r="L83" i="12"/>
  <c r="L88" i="6"/>
  <c r="L98" i="6" s="1"/>
  <c r="L35" i="7"/>
  <c r="L78" i="7" s="1"/>
  <c r="L88" i="13"/>
  <c r="L98" i="13" s="1"/>
  <c r="L68" i="1" l="1"/>
  <c r="K65" i="1"/>
  <c r="L71" i="1"/>
  <c r="K69" i="1"/>
  <c r="K72" i="1"/>
  <c r="L77" i="1"/>
  <c r="L87" i="1"/>
  <c r="L79" i="1" s="1"/>
  <c r="L98" i="1" s="1"/>
  <c r="K79" i="1"/>
  <c r="L104" i="1"/>
  <c r="L58" i="1"/>
  <c r="L59" i="1"/>
  <c r="L60" i="1"/>
  <c r="L62" i="1"/>
  <c r="L64" i="1"/>
  <c r="L61" i="1"/>
  <c r="L63" i="1"/>
  <c r="L57" i="1"/>
  <c r="L67" i="1"/>
  <c r="L66" i="1"/>
  <c r="L70" i="1"/>
  <c r="L68" i="6"/>
  <c r="L78" i="6"/>
  <c r="L77" i="5"/>
  <c r="L78" i="5"/>
  <c r="L86" i="12"/>
  <c r="L78" i="12"/>
  <c r="L89" i="2"/>
  <c r="L88" i="2"/>
  <c r="L90" i="2"/>
  <c r="L65" i="2"/>
  <c r="L66" i="2"/>
  <c r="L57" i="2"/>
  <c r="L73" i="2"/>
  <c r="L83" i="2"/>
  <c r="L80" i="2"/>
  <c r="L69" i="2"/>
  <c r="L68" i="2" s="1"/>
  <c r="L79" i="2"/>
  <c r="L81" i="2"/>
  <c r="L62" i="2"/>
  <c r="L75" i="2"/>
  <c r="L72" i="2"/>
  <c r="L58" i="2"/>
  <c r="L70" i="2"/>
  <c r="L86" i="2"/>
  <c r="L82" i="2"/>
  <c r="L61" i="2"/>
  <c r="L85" i="2"/>
  <c r="L60" i="2"/>
  <c r="L84" i="2"/>
  <c r="L63" i="2"/>
  <c r="L67" i="2"/>
  <c r="L74" i="2"/>
  <c r="L77" i="2"/>
  <c r="L59" i="2"/>
  <c r="L76" i="2"/>
  <c r="L56" i="2"/>
  <c r="L78" i="4"/>
  <c r="L73" i="4"/>
  <c r="L57" i="12"/>
  <c r="L66" i="12"/>
  <c r="L60" i="12"/>
  <c r="L61" i="12"/>
  <c r="L81" i="12"/>
  <c r="L62" i="12"/>
  <c r="L56" i="12" s="1"/>
  <c r="L93" i="12" s="1"/>
  <c r="L73" i="12"/>
  <c r="L71" i="12"/>
  <c r="L67" i="12"/>
  <c r="L76" i="12"/>
  <c r="L85" i="12"/>
  <c r="L63" i="12"/>
  <c r="L80" i="12"/>
  <c r="L68" i="12"/>
  <c r="L65" i="12" s="1"/>
  <c r="L94" i="12" s="1"/>
  <c r="L70" i="12"/>
  <c r="L77" i="12"/>
  <c r="L84" i="12"/>
  <c r="L58" i="12"/>
  <c r="L73" i="5"/>
  <c r="F108" i="20"/>
  <c r="F111" i="20" s="1"/>
  <c r="L49" i="12" s="1"/>
  <c r="E25" i="29"/>
  <c r="L35" i="13"/>
  <c r="L73" i="13" s="1"/>
  <c r="L35" i="3"/>
  <c r="L35" i="11"/>
  <c r="L40" i="11"/>
  <c r="L46" i="11" s="1"/>
  <c r="L104" i="11" s="1"/>
  <c r="L104" i="2"/>
  <c r="F41" i="22"/>
  <c r="H41" i="22" s="1"/>
  <c r="L74" i="12"/>
  <c r="L64" i="12"/>
  <c r="L57" i="5"/>
  <c r="L82" i="5"/>
  <c r="L74" i="5"/>
  <c r="L70" i="5"/>
  <c r="L87" i="5"/>
  <c r="L86" i="5"/>
  <c r="L86" i="8"/>
  <c r="L62" i="8"/>
  <c r="L71" i="8"/>
  <c r="L82" i="8"/>
  <c r="L103" i="8"/>
  <c r="L60" i="8"/>
  <c r="L84" i="8"/>
  <c r="L83" i="8"/>
  <c r="L59" i="8"/>
  <c r="L66" i="8"/>
  <c r="L80" i="8"/>
  <c r="L68" i="8"/>
  <c r="L81" i="8"/>
  <c r="L57" i="8"/>
  <c r="L75" i="8"/>
  <c r="L63" i="8"/>
  <c r="L70" i="8"/>
  <c r="L85" i="8"/>
  <c r="L73" i="8"/>
  <c r="L77" i="8"/>
  <c r="L76" i="8"/>
  <c r="L74" i="8"/>
  <c r="L61" i="8"/>
  <c r="L64" i="8"/>
  <c r="L67" i="8"/>
  <c r="L58" i="8"/>
  <c r="L64" i="5"/>
  <c r="L61" i="5"/>
  <c r="L59" i="5"/>
  <c r="L103" i="5"/>
  <c r="L83" i="5"/>
  <c r="L85" i="5"/>
  <c r="L67" i="5"/>
  <c r="L75" i="5"/>
  <c r="L63" i="5"/>
  <c r="L80" i="5"/>
  <c r="L60" i="5"/>
  <c r="L76" i="5"/>
  <c r="L68" i="5"/>
  <c r="L58" i="5"/>
  <c r="L71" i="5"/>
  <c r="L81" i="5"/>
  <c r="L66" i="5"/>
  <c r="L84" i="5"/>
  <c r="L62" i="5"/>
  <c r="L87" i="12"/>
  <c r="L87" i="8"/>
  <c r="L86" i="7"/>
  <c r="L82" i="7"/>
  <c r="L70" i="7"/>
  <c r="L61" i="7"/>
  <c r="L57" i="7"/>
  <c r="L87" i="7"/>
  <c r="L83" i="7"/>
  <c r="L77" i="7"/>
  <c r="L73" i="7"/>
  <c r="L71" i="7"/>
  <c r="L67" i="7"/>
  <c r="L63" i="7"/>
  <c r="L58" i="7"/>
  <c r="L84" i="7"/>
  <c r="L76" i="7"/>
  <c r="L62" i="7"/>
  <c r="L103" i="7"/>
  <c r="L81" i="7"/>
  <c r="L75" i="7"/>
  <c r="L66" i="7"/>
  <c r="L60" i="7"/>
  <c r="L80" i="7"/>
  <c r="L59" i="7"/>
  <c r="L85" i="7"/>
  <c r="L64" i="7"/>
  <c r="L74" i="4"/>
  <c r="L74" i="7"/>
  <c r="L74" i="6"/>
  <c r="L95" i="2"/>
  <c r="L68" i="7"/>
  <c r="L68" i="4"/>
  <c r="L66" i="3"/>
  <c r="H420" i="17"/>
  <c r="D28" i="29" s="1"/>
  <c r="L86" i="4"/>
  <c r="L82" i="4"/>
  <c r="L61" i="4"/>
  <c r="L57" i="4"/>
  <c r="L87" i="4"/>
  <c r="L83" i="4"/>
  <c r="L77" i="4"/>
  <c r="L66" i="4"/>
  <c r="L62" i="4"/>
  <c r="L103" i="4"/>
  <c r="L81" i="4"/>
  <c r="L75" i="4"/>
  <c r="L64" i="4"/>
  <c r="L58" i="4"/>
  <c r="L80" i="4"/>
  <c r="L63" i="4"/>
  <c r="L85" i="4"/>
  <c r="L71" i="4"/>
  <c r="L67" i="4"/>
  <c r="L60" i="4"/>
  <c r="L84" i="4"/>
  <c r="L76" i="4"/>
  <c r="L59" i="4"/>
  <c r="L70" i="4"/>
  <c r="L85" i="6"/>
  <c r="L81" i="6"/>
  <c r="L77" i="6"/>
  <c r="L67" i="6"/>
  <c r="L64" i="6"/>
  <c r="L60" i="6"/>
  <c r="L103" i="6"/>
  <c r="L84" i="6"/>
  <c r="L59" i="6"/>
  <c r="L87" i="6"/>
  <c r="L82" i="6"/>
  <c r="L75" i="6"/>
  <c r="L71" i="6"/>
  <c r="L66" i="6"/>
  <c r="L61" i="6"/>
  <c r="L80" i="6"/>
  <c r="L73" i="6"/>
  <c r="L70" i="6"/>
  <c r="L58" i="6"/>
  <c r="L86" i="6"/>
  <c r="L63" i="6"/>
  <c r="L57" i="6"/>
  <c r="L76" i="6"/>
  <c r="L83" i="6"/>
  <c r="L62" i="6"/>
  <c r="L69" i="1" l="1"/>
  <c r="L96" i="1" s="1"/>
  <c r="L56" i="1"/>
  <c r="L94" i="1" s="1"/>
  <c r="L65" i="1"/>
  <c r="L95" i="1" s="1"/>
  <c r="L49" i="11"/>
  <c r="L49" i="5"/>
  <c r="L49" i="4"/>
  <c r="L49" i="8"/>
  <c r="L49" i="3"/>
  <c r="L49" i="7"/>
  <c r="L49" i="6"/>
  <c r="L81" i="11"/>
  <c r="L78" i="11"/>
  <c r="L83" i="3"/>
  <c r="L78" i="3"/>
  <c r="L72" i="6"/>
  <c r="L96" i="6" s="1"/>
  <c r="L72" i="5"/>
  <c r="L96" i="5" s="1"/>
  <c r="L72" i="12"/>
  <c r="L96" i="12" s="1"/>
  <c r="L81" i="13"/>
  <c r="L78" i="13"/>
  <c r="L71" i="2"/>
  <c r="L96" i="2" s="1"/>
  <c r="L55" i="2"/>
  <c r="L64" i="2"/>
  <c r="L94" i="2" s="1"/>
  <c r="L78" i="2"/>
  <c r="L97" i="2" s="1"/>
  <c r="L87" i="2"/>
  <c r="L98" i="2" s="1"/>
  <c r="L72" i="4"/>
  <c r="L96" i="4" s="1"/>
  <c r="L79" i="12"/>
  <c r="L97" i="12" s="1"/>
  <c r="L72" i="8"/>
  <c r="L96" i="8" s="1"/>
  <c r="L72" i="7"/>
  <c r="L96" i="7" s="1"/>
  <c r="L59" i="13"/>
  <c r="L84" i="13"/>
  <c r="L60" i="13"/>
  <c r="L57" i="13"/>
  <c r="L63" i="13"/>
  <c r="L70" i="13"/>
  <c r="L69" i="12"/>
  <c r="L95" i="12" s="1"/>
  <c r="L68" i="3"/>
  <c r="L59" i="3"/>
  <c r="L58" i="3"/>
  <c r="L63" i="3"/>
  <c r="L61" i="3"/>
  <c r="L85" i="13"/>
  <c r="L80" i="13"/>
  <c r="L68" i="13"/>
  <c r="L66" i="13"/>
  <c r="L62" i="13"/>
  <c r="L71" i="13"/>
  <c r="L83" i="13"/>
  <c r="L87" i="13"/>
  <c r="L81" i="3"/>
  <c r="L82" i="3"/>
  <c r="L60" i="3"/>
  <c r="L71" i="3"/>
  <c r="L67" i="11"/>
  <c r="L75" i="3"/>
  <c r="L77" i="3"/>
  <c r="L80" i="3"/>
  <c r="L87" i="3"/>
  <c r="L103" i="3"/>
  <c r="L93" i="2"/>
  <c r="E27" i="29"/>
  <c r="E26" i="29"/>
  <c r="E28" i="29"/>
  <c r="F28" i="29" s="1"/>
  <c r="H42" i="22"/>
  <c r="D27" i="29" s="1"/>
  <c r="F27" i="29" s="1"/>
  <c r="L76" i="13"/>
  <c r="L61" i="13"/>
  <c r="L103" i="13"/>
  <c r="L64" i="13"/>
  <c r="L67" i="13"/>
  <c r="L86" i="13"/>
  <c r="L75" i="13"/>
  <c r="L74" i="13"/>
  <c r="L58" i="13"/>
  <c r="L82" i="13"/>
  <c r="L77" i="13"/>
  <c r="L84" i="11"/>
  <c r="L103" i="11"/>
  <c r="L80" i="11"/>
  <c r="L70" i="11"/>
  <c r="L61" i="11"/>
  <c r="L66" i="11"/>
  <c r="L86" i="11"/>
  <c r="L74" i="3"/>
  <c r="L85" i="3"/>
  <c r="L67" i="3"/>
  <c r="L65" i="3" s="1"/>
  <c r="L94" i="3" s="1"/>
  <c r="L70" i="3"/>
  <c r="L87" i="11"/>
  <c r="L60" i="11"/>
  <c r="L85" i="11"/>
  <c r="L58" i="11"/>
  <c r="L77" i="11"/>
  <c r="L74" i="11"/>
  <c r="L59" i="11"/>
  <c r="L82" i="11"/>
  <c r="L84" i="3"/>
  <c r="L62" i="3"/>
  <c r="L73" i="3"/>
  <c r="L86" i="3"/>
  <c r="L71" i="11"/>
  <c r="L73" i="11"/>
  <c r="L83" i="11"/>
  <c r="L79" i="5"/>
  <c r="L97" i="5" s="1"/>
  <c r="L64" i="3"/>
  <c r="L76" i="3"/>
  <c r="L62" i="11"/>
  <c r="L57" i="11"/>
  <c r="L64" i="11"/>
  <c r="L76" i="11"/>
  <c r="L63" i="11"/>
  <c r="L68" i="11"/>
  <c r="L75" i="11"/>
  <c r="E12" i="22"/>
  <c r="H12" i="22" s="1"/>
  <c r="D18" i="22"/>
  <c r="H18" i="22" s="1"/>
  <c r="H11" i="22"/>
  <c r="L69" i="7"/>
  <c r="L95" i="7" s="1"/>
  <c r="L69" i="5"/>
  <c r="L95" i="5" s="1"/>
  <c r="L69" i="6"/>
  <c r="L95" i="6" s="1"/>
  <c r="L69" i="8"/>
  <c r="L95" i="8" s="1"/>
  <c r="L79" i="8"/>
  <c r="L97" i="8" s="1"/>
  <c r="L65" i="5"/>
  <c r="L94" i="5" s="1"/>
  <c r="L56" i="5"/>
  <c r="L93" i="5" s="1"/>
  <c r="L56" i="8"/>
  <c r="L93" i="8" s="1"/>
  <c r="L65" i="8"/>
  <c r="L94" i="8" s="1"/>
  <c r="L69" i="4"/>
  <c r="L95" i="4" s="1"/>
  <c r="L79" i="6"/>
  <c r="L97" i="6" s="1"/>
  <c r="L65" i="7"/>
  <c r="L94" i="7" s="1"/>
  <c r="L56" i="6"/>
  <c r="L93" i="6" s="1"/>
  <c r="L65" i="6"/>
  <c r="L94" i="6" s="1"/>
  <c r="L65" i="4"/>
  <c r="L94" i="4" s="1"/>
  <c r="L56" i="4"/>
  <c r="L93" i="4" s="1"/>
  <c r="L79" i="7"/>
  <c r="L97" i="7" s="1"/>
  <c r="L79" i="4"/>
  <c r="L97" i="4" s="1"/>
  <c r="L56" i="7"/>
  <c r="L93" i="7" s="1"/>
  <c r="L69" i="3" l="1"/>
  <c r="L95" i="3" s="1"/>
  <c r="L56" i="3"/>
  <c r="L93" i="3" s="1"/>
  <c r="R4" i="15"/>
  <c r="S4" i="15" s="1"/>
  <c r="L48" i="3" s="1"/>
  <c r="L53" i="3" s="1"/>
  <c r="L105" i="3" s="1"/>
  <c r="R6" i="15"/>
  <c r="S5" i="15"/>
  <c r="L47" i="2" s="1"/>
  <c r="L52" i="2" s="1"/>
  <c r="L106" i="2" s="1"/>
  <c r="L72" i="11"/>
  <c r="L96" i="11" s="1"/>
  <c r="L72" i="13"/>
  <c r="L96" i="13" s="1"/>
  <c r="L99" i="12"/>
  <c r="L106" i="12" s="1"/>
  <c r="L72" i="3"/>
  <c r="L79" i="13"/>
  <c r="L97" i="13" s="1"/>
  <c r="L65" i="13"/>
  <c r="L94" i="13" s="1"/>
  <c r="L69" i="13"/>
  <c r="L95" i="13" s="1"/>
  <c r="L56" i="13"/>
  <c r="L93" i="13" s="1"/>
  <c r="L79" i="11"/>
  <c r="L97" i="11" s="1"/>
  <c r="L79" i="3"/>
  <c r="L97" i="3" s="1"/>
  <c r="L69" i="11"/>
  <c r="L95" i="11" s="1"/>
  <c r="L56" i="11"/>
  <c r="L93" i="11" s="1"/>
  <c r="L96" i="3"/>
  <c r="L65" i="11"/>
  <c r="L94" i="11" s="1"/>
  <c r="D26" i="29"/>
  <c r="F26" i="29" s="1"/>
  <c r="L99" i="2"/>
  <c r="L107" i="2" s="1"/>
  <c r="L99" i="5"/>
  <c r="L106" i="5" s="1"/>
  <c r="L99" i="8"/>
  <c r="L106" i="8" s="1"/>
  <c r="L99" i="7"/>
  <c r="L106" i="7" s="1"/>
  <c r="L99" i="6"/>
  <c r="L106" i="6" s="1"/>
  <c r="L99" i="4"/>
  <c r="L106" i="4" s="1"/>
  <c r="S6" i="15" l="1"/>
  <c r="L48" i="13" s="1"/>
  <c r="L53" i="13" s="1"/>
  <c r="L105" i="13" s="1"/>
  <c r="L108" i="2"/>
  <c r="L114" i="2" s="1"/>
  <c r="L118" i="2" s="1"/>
  <c r="L119" i="2" s="1"/>
  <c r="L48" i="4"/>
  <c r="L53" i="4" s="1"/>
  <c r="L105" i="4" s="1"/>
  <c r="L107" i="4" s="1"/>
  <c r="L108" i="4" s="1"/>
  <c r="L48" i="12"/>
  <c r="L53" i="12" s="1"/>
  <c r="L105" i="12" s="1"/>
  <c r="L107" i="12" s="1"/>
  <c r="L108" i="12" s="1"/>
  <c r="L48" i="7"/>
  <c r="L53" i="7" s="1"/>
  <c r="L105" i="7" s="1"/>
  <c r="L107" i="7" s="1"/>
  <c r="L108" i="7" s="1"/>
  <c r="L48" i="8"/>
  <c r="L53" i="8" s="1"/>
  <c r="L105" i="8" s="1"/>
  <c r="L107" i="8" s="1"/>
  <c r="L108" i="8" s="1"/>
  <c r="L48" i="5"/>
  <c r="L53" i="5" s="1"/>
  <c r="L105" i="5" s="1"/>
  <c r="L107" i="5" s="1"/>
  <c r="L108" i="5" s="1"/>
  <c r="L48" i="6"/>
  <c r="L53" i="6" s="1"/>
  <c r="L105" i="6" s="1"/>
  <c r="L107" i="6" s="1"/>
  <c r="L108" i="6" s="1"/>
  <c r="L48" i="11"/>
  <c r="L53" i="11" s="1"/>
  <c r="L105" i="11" s="1"/>
  <c r="L99" i="3"/>
  <c r="L106" i="3" s="1"/>
  <c r="L107" i="3" s="1"/>
  <c r="L108" i="3" s="1"/>
  <c r="H10" i="16" s="1"/>
  <c r="L99" i="13"/>
  <c r="L106" i="13" s="1"/>
  <c r="L99" i="11"/>
  <c r="L106" i="11" s="1"/>
  <c r="L107" i="13" l="1"/>
  <c r="L108" i="13" s="1"/>
  <c r="E112" i="13" s="1"/>
  <c r="I112" i="13" s="1"/>
  <c r="L112" i="13" s="1"/>
  <c r="L113" i="13" s="1"/>
  <c r="L120" i="13" s="1"/>
  <c r="H12" i="16"/>
  <c r="E112" i="5"/>
  <c r="I112" i="5" s="1"/>
  <c r="L112" i="5" s="1"/>
  <c r="L113" i="5" s="1"/>
  <c r="L117" i="5" s="1"/>
  <c r="L118" i="5" s="1"/>
  <c r="E112" i="8"/>
  <c r="I112" i="8" s="1"/>
  <c r="L112" i="8" s="1"/>
  <c r="L113" i="8" s="1"/>
  <c r="H15" i="16"/>
  <c r="E112" i="6"/>
  <c r="I112" i="6" s="1"/>
  <c r="L112" i="6" s="1"/>
  <c r="L113" i="6" s="1"/>
  <c r="H13" i="16"/>
  <c r="E112" i="7"/>
  <c r="I112" i="7" s="1"/>
  <c r="L112" i="7" s="1"/>
  <c r="L113" i="7" s="1"/>
  <c r="H14" i="16"/>
  <c r="E112" i="12"/>
  <c r="I112" i="12" s="1"/>
  <c r="L112" i="12" s="1"/>
  <c r="L113" i="12" s="1"/>
  <c r="H17" i="16"/>
  <c r="H11" i="16"/>
  <c r="E112" i="4"/>
  <c r="I112" i="4" s="1"/>
  <c r="L112" i="4" s="1"/>
  <c r="L113" i="4" s="1"/>
  <c r="L120" i="4" s="1"/>
  <c r="L121" i="2"/>
  <c r="L109" i="2"/>
  <c r="L107" i="11"/>
  <c r="L108" i="11" s="1"/>
  <c r="H16" i="16" s="1"/>
  <c r="E112" i="3"/>
  <c r="I112" i="3" s="1"/>
  <c r="L112" i="3" s="1"/>
  <c r="L113" i="3" s="1"/>
  <c r="L117" i="3" s="1"/>
  <c r="L118" i="3" s="1"/>
  <c r="L117" i="13"/>
  <c r="L118" i="13" s="1"/>
  <c r="H19" i="16"/>
  <c r="L120" i="5" l="1"/>
  <c r="L117" i="4"/>
  <c r="L118" i="4" s="1"/>
  <c r="E113" i="2"/>
  <c r="I113" i="2" s="1"/>
  <c r="L120" i="6"/>
  <c r="L117" i="6"/>
  <c r="L118" i="6" s="1"/>
  <c r="L117" i="7"/>
  <c r="L118" i="7" s="1"/>
  <c r="L120" i="7"/>
  <c r="E112" i="11"/>
  <c r="I112" i="11" s="1"/>
  <c r="L112" i="11" s="1"/>
  <c r="L113" i="11" s="1"/>
  <c r="L117" i="11" s="1"/>
  <c r="L118" i="11" s="1"/>
  <c r="L120" i="8"/>
  <c r="L117" i="8"/>
  <c r="L118" i="8" s="1"/>
  <c r="L117" i="12"/>
  <c r="L118" i="12" s="1"/>
  <c r="L120" i="12"/>
  <c r="L120" i="3"/>
  <c r="L74" i="1"/>
  <c r="L72" i="1" l="1"/>
  <c r="L97" i="1" s="1"/>
  <c r="L100" i="1" s="1"/>
  <c r="L107" i="1" s="1"/>
  <c r="L108" i="1" s="1"/>
  <c r="L109" i="1" s="1"/>
  <c r="E113" i="1" s="1"/>
  <c r="I113" i="1" s="1"/>
  <c r="L113" i="1" s="1"/>
  <c r="L114" i="1" s="1"/>
  <c r="L120" i="11"/>
  <c r="L118" i="1" l="1"/>
  <c r="L119" i="1" s="1"/>
  <c r="L121" i="1"/>
  <c r="K113" i="2"/>
  <c r="L113" i="2" s="1"/>
  <c r="H18" i="16"/>
  <c r="H20" i="16" s="1"/>
  <c r="D25" i="29" s="1"/>
  <c r="F25" i="29" s="1"/>
  <c r="F29" i="29" s="1"/>
  <c r="F30" i="29" s="1"/>
  <c r="G20" i="16"/>
  <c r="G24" i="16" l="1"/>
</calcChain>
</file>

<file path=xl/sharedStrings.xml><?xml version="1.0" encoding="utf-8"?>
<sst xmlns="http://schemas.openxmlformats.org/spreadsheetml/2006/main" count="22349" uniqueCount="9527">
  <si>
    <t>PLANILHA DE CUSTO E FORMAÇÃO DE PREÇOS</t>
  </si>
  <si>
    <t>Número do Processo:</t>
  </si>
  <si>
    <t>Número da Licitação:</t>
  </si>
  <si>
    <t>a ser definido</t>
  </si>
  <si>
    <t>Data do Pregão:</t>
  </si>
  <si>
    <t>Horário:</t>
  </si>
  <si>
    <t>Descrição do Serviço:</t>
  </si>
  <si>
    <t>Manutenção Predial CBMDF</t>
  </si>
  <si>
    <t>Data de apresentação da proposta: (dia/mês/ano)</t>
  </si>
  <si>
    <t>Município:</t>
  </si>
  <si>
    <t>Distrito Federal</t>
  </si>
  <si>
    <t>Sindicato Vinculado:</t>
  </si>
  <si>
    <t>Ano do Acordo, Convenção ou Sentença Normativa em Dissídio Coletivo:</t>
  </si>
  <si>
    <t>Número de meses de execução contratual:</t>
  </si>
  <si>
    <t>Tipo de serviço: (Engº Civil, Arquiteto, etc)</t>
  </si>
  <si>
    <t>empregado</t>
  </si>
  <si>
    <t>Unidade de medida</t>
  </si>
  <si>
    <t>Posto - 44H semanais</t>
  </si>
  <si>
    <t>Quantidade total a contratar (em função da unidade de medida):</t>
  </si>
  <si>
    <t>DADOS COMPLEMENTARES PARA COMPOSIÇÃO DOS CUSTOS REFERENTE À MÃO-DE-OBRA</t>
  </si>
  <si>
    <t>Tipo de serviço:</t>
  </si>
  <si>
    <t>Salário Normativo da Categoria Profissional:</t>
  </si>
  <si>
    <t>Categoria profissional (vinculada a execução contratual)</t>
  </si>
  <si>
    <t>Data base da categoria</t>
  </si>
  <si>
    <t>MÓDULO 01 – Composição da Remuneração</t>
  </si>
  <si>
    <t>VALOR</t>
  </si>
  <si>
    <t>A</t>
  </si>
  <si>
    <t>Salário Base - 44 horas semanais</t>
  </si>
  <si>
    <t>B</t>
  </si>
  <si>
    <t>Adicional de Periculosidade</t>
  </si>
  <si>
    <t>C</t>
  </si>
  <si>
    <t>Adicional de Insalubridade</t>
  </si>
  <si>
    <t>CLT art. 189 e segs - CF art. 7º XXIII</t>
  </si>
  <si>
    <t>Base de cálculo: Salário mínimo</t>
  </si>
  <si>
    <t>Mín. =10%  |  Méd. = 20%  |  Máx. = 40%</t>
  </si>
  <si>
    <t>D</t>
  </si>
  <si>
    <t>Adicional Noturno</t>
  </si>
  <si>
    <t>E</t>
  </si>
  <si>
    <t>Hora Noturna adicional</t>
  </si>
  <si>
    <t>F</t>
  </si>
  <si>
    <t>Adicional de Hora Extra</t>
  </si>
  <si>
    <t>G</t>
  </si>
  <si>
    <t>Intervalo Intrajornada</t>
  </si>
  <si>
    <t>H</t>
  </si>
  <si>
    <t>Outros (especificar)</t>
  </si>
  <si>
    <t>VALOR DA REMUNERAÇÃO</t>
  </si>
  <si>
    <t>MÓDULO 02 – Benefícios Mensais e Diários</t>
  </si>
  <si>
    <t>Valor (R$)</t>
  </si>
  <si>
    <t>Tíquete Refeição</t>
  </si>
  <si>
    <t>Valor Vale alimet.</t>
  </si>
  <si>
    <t>Cesta Básica</t>
  </si>
  <si>
    <t>Vale Transporte</t>
  </si>
  <si>
    <t>Auxílio Creche</t>
  </si>
  <si>
    <t>Seguro de Vida em Grupo</t>
  </si>
  <si>
    <t>Plano Odontológico</t>
  </si>
  <si>
    <t>Auxílio ao filho deficiente</t>
  </si>
  <si>
    <t>Total de Benefícios Mensais e Diários</t>
  </si>
  <si>
    <t>MÓDULO 03 – Insumos Diversos</t>
  </si>
  <si>
    <r>
      <rPr>
        <b/>
        <sz val="10"/>
        <rFont val="Arial"/>
        <family val="2"/>
        <charset val="1"/>
      </rPr>
      <t>Uniformes</t>
    </r>
    <r>
      <rPr>
        <b/>
        <sz val="8"/>
        <rFont val="Arial"/>
        <family val="2"/>
        <charset val="1"/>
      </rPr>
      <t xml:space="preserve"> (custo mensal por empregado)</t>
    </r>
  </si>
  <si>
    <t>Materiais (especificar)</t>
  </si>
  <si>
    <t>--</t>
  </si>
  <si>
    <t>Total de Insumos Diversos</t>
  </si>
  <si>
    <t>MÓDULO 04 – Encargos Sociais e Trabalhistas</t>
  </si>
  <si>
    <t>Base de cálculo</t>
  </si>
  <si>
    <t>4.1 – Encargos Sociais, Previdenciários e FGTS</t>
  </si>
  <si>
    <t>INSS</t>
  </si>
  <si>
    <t>SESI ou SESC</t>
  </si>
  <si>
    <t>SENAI ou SENAC</t>
  </si>
  <si>
    <t>INCRA</t>
  </si>
  <si>
    <t>Salário educação</t>
  </si>
  <si>
    <t>FGTS</t>
  </si>
  <si>
    <t>SEBRAE</t>
  </si>
  <si>
    <t>4.2 – 13º Salário e Adicional de Férias</t>
  </si>
  <si>
    <t>13º salário</t>
  </si>
  <si>
    <t>Adicional de férias</t>
  </si>
  <si>
    <t>Incidência do Submódulo 4.1 sobre 13º salário e Adic. de Férias</t>
  </si>
  <si>
    <t>4.3 – Afastamento Maternidade</t>
  </si>
  <si>
    <t>4.4 – Provisão para Rescisão</t>
  </si>
  <si>
    <t>Aviso Prévio Indenizado</t>
  </si>
  <si>
    <t>Multa do FGTS do Aviso Prévio Indenizado</t>
  </si>
  <si>
    <t>4.5 – Custo de Reposição do Profissional Ausente</t>
  </si>
  <si>
    <t>Reposição de Férias</t>
  </si>
  <si>
    <t>Reposição de Ausências Legais</t>
  </si>
  <si>
    <t>Reposição de Acidente de Trabalho</t>
  </si>
  <si>
    <t>Incidência do Submódulo 4.1 s/ o Custo de Reposição do Profissional Ausente</t>
  </si>
  <si>
    <t>4.6 – Outros (especificar abaixo)</t>
  </si>
  <si>
    <t xml:space="preserve"> % de ocorrência</t>
  </si>
  <si>
    <t>QUADRO RESUMO – MODULO 4 – Encargos sociais e Trabalhistas</t>
  </si>
  <si>
    <t>Total de Encargos Sociais e Trabalhistas</t>
  </si>
  <si>
    <t>QUADRO RESUMO DO CUSTO POR EMPREGADO – empregado</t>
  </si>
  <si>
    <t>Mão-de-obra vinculada à execução contratual (valor por empregado)</t>
  </si>
  <si>
    <t>Subtotal (A+B+C+D)</t>
  </si>
  <si>
    <t>Valor total proposto por empregado</t>
  </si>
  <si>
    <t>QUADRO RESUMO - empregado – VALOR MENSAL DOS SERVIÇOS</t>
  </si>
  <si>
    <t>Tipo de serviço
(A)</t>
  </si>
  <si>
    <t>Valor proposto por empregado
(B)</t>
  </si>
  <si>
    <t>Empregados por posto
(C)</t>
  </si>
  <si>
    <t>Valor  proposta por posto
(D) = (B) x (C)</t>
  </si>
  <si>
    <t>Qtde de postos
(E)</t>
  </si>
  <si>
    <t>Valor total do serviço
(F) = (D) x (E)</t>
  </si>
  <si>
    <t>Engenheiro</t>
  </si>
  <si>
    <t xml:space="preserve"> Valor Mensal dos Serviços</t>
  </si>
  <si>
    <t>VALOR GLOBAL DA PROPOSTA - empregado</t>
  </si>
  <si>
    <t>DESCRIÇÃO</t>
  </si>
  <si>
    <t>Valor proposto por unidade de medida</t>
  </si>
  <si>
    <t>Valor mensal do serviço</t>
  </si>
  <si>
    <t>Número de meses de execução contratual</t>
  </si>
  <si>
    <t>Vale Alimentação</t>
  </si>
  <si>
    <t>conforme planilha específica</t>
  </si>
  <si>
    <t>QUADRO RESUMO DO CUSTO POR EMPREGADO – Engenheiro</t>
  </si>
  <si>
    <t>QUADRO RESUMO - Engenheiro – VALOR MENSAL DOS SERVIÇOS</t>
  </si>
  <si>
    <t>SINDISERVIÇOS/DF</t>
  </si>
  <si>
    <t>Eletricista</t>
  </si>
  <si>
    <t>Plano de Saúde</t>
  </si>
  <si>
    <t>(Lei Distrital nº 4.799/2012)</t>
  </si>
  <si>
    <r>
      <rPr>
        <b/>
        <sz val="10"/>
        <color rgb="FF000000"/>
        <rFont val="Arial"/>
        <family val="2"/>
        <charset val="1"/>
      </rPr>
      <t>Uniformes</t>
    </r>
    <r>
      <rPr>
        <b/>
        <sz val="8"/>
        <color rgb="FF000000"/>
        <rFont val="Arial"/>
        <family val="2"/>
        <charset val="1"/>
      </rPr>
      <t xml:space="preserve"> (planilha própria)</t>
    </r>
  </si>
  <si>
    <t>* conforme itens e exigências do TR</t>
  </si>
  <si>
    <t>Aviso Prévio Trabalhado</t>
  </si>
  <si>
    <t>QUADRO RESUMO DO CUSTO POR EMPREGADO – Eletricista</t>
  </si>
  <si>
    <t>QUADRO RESUMO - Eletricista – VALOR MENSAL DOS SERVIÇOS</t>
  </si>
  <si>
    <t>VALOR GLOBAL DA PROPOSTA - Eletricista</t>
  </si>
  <si>
    <t>Bombeiro</t>
  </si>
  <si>
    <t>Uniformes (planilha própria)</t>
  </si>
  <si>
    <t>QUADRO RESUMO DO CUSTO POR EMPREGADO – Bombeiro Hidráulico</t>
  </si>
  <si>
    <t>QUADRO RESUMO - Bombeiro Hidráulico – VALOR MENSAL DOS SERVIÇOS</t>
  </si>
  <si>
    <t>VALOR GLOBAL DA PROPOSTA - Bombeiro Hidráulico</t>
  </si>
  <si>
    <t>Pedreiro</t>
  </si>
  <si>
    <t>QUADRO RESUMO DO CUSTO POR EMPREGADO – Pedreiro</t>
  </si>
  <si>
    <t>QUADRO RESUMO - Pedreiro – VALOR MENSAL DOS SERVIÇOS</t>
  </si>
  <si>
    <t>VALOR GLOBAL DA PROPOSTA - Pedreiro</t>
  </si>
  <si>
    <t>Pintor</t>
  </si>
  <si>
    <r>
      <rPr>
        <b/>
        <sz val="10"/>
        <color rgb="FF000000"/>
        <rFont val="Arial"/>
        <family val="2"/>
        <charset val="1"/>
      </rPr>
      <t>Uniformes</t>
    </r>
    <r>
      <rPr>
        <b/>
        <sz val="8"/>
        <color rgb="FF000000"/>
        <rFont val="Arial"/>
        <family val="2"/>
        <charset val="1"/>
      </rPr>
      <t xml:space="preserve"> (conforme planilha própria)</t>
    </r>
  </si>
  <si>
    <t>QUADRO RESUMO DO CUSTO POR EMPREGADO – Pintor</t>
  </si>
  <si>
    <t>QUADRO RESUMO - Pintor – VALOR MENSAL DOS SERVIÇOS</t>
  </si>
  <si>
    <t>VALOR GLOBAL DA PROPOSTA - Pintor</t>
  </si>
  <si>
    <t>AJUD. G. Mt. REPAROS</t>
  </si>
  <si>
    <t>"Auxiliar geral de manutenção e reparos"</t>
  </si>
  <si>
    <t>QUADRO RESUMO DO CUSTO POR EMPREGADO – AJUD. G. Mt. REPAROS</t>
  </si>
  <si>
    <t>QUADRO RESUMO - AJUD. G. Mt. REPAROS – VALOR MENSAL DOS SERVIÇOS</t>
  </si>
  <si>
    <t>VALOR GLOBAL DA PROPOSTA - AJUD. G. Mt. REPAROS</t>
  </si>
  <si>
    <t>Artífice Serralheiro</t>
  </si>
  <si>
    <t>Uniformes (conforme planilha própria)</t>
  </si>
  <si>
    <t>QUADRO RESUMO DO CUSTO POR EMPREGADO – Serralheiro</t>
  </si>
  <si>
    <t>QUADRO RESUMO - Artície Serralheiro – VALOR MENSAL DOS SERVIÇOS</t>
  </si>
  <si>
    <t>VALOR GLOBAL DA PROPOSTA - Serralheiro</t>
  </si>
  <si>
    <t>Pedreiro - Aplicador  de manta</t>
  </si>
  <si>
    <t>O Pedreiro - Aplicador  de manta deve ter uniforme com mangas longas</t>
  </si>
  <si>
    <t>QUADRO RESUMO - Pedreiro - Aplicador  de manta – VALOR MENSAL DOS SERVIÇOS</t>
  </si>
  <si>
    <t>VALOR GLOBAL DA PROPOSTA - Pedreiro - Aplicador  de manta</t>
  </si>
  <si>
    <t xml:space="preserve">QUADRO RESUMO DO CUSTO POR EMPREGADO – Encarregado </t>
  </si>
  <si>
    <t>QUADRO RESUMO - Encarregado  – VALOR MENSAL DOS SERVIÇOS</t>
  </si>
  <si>
    <t>Encarregado Setorial</t>
  </si>
  <si>
    <t xml:space="preserve">VALOR GLOBAL DA PROPOSTA - Encarregado </t>
  </si>
  <si>
    <t>Supervisor Administrativo</t>
  </si>
  <si>
    <t>conforme condições do TR</t>
  </si>
  <si>
    <t>QUADRO RESUMO DO CUSTO POR EMPREGADO – Supervisor Administrativo</t>
  </si>
  <si>
    <t>QUADRO RESUMO - Supervisor Administrativo – VALOR MENSAL DOS SERVIÇOS</t>
  </si>
  <si>
    <t>VALOR GLOBAL DA PROPOSTA - Supervisor Administrativo</t>
  </si>
  <si>
    <t>QTD</t>
  </si>
  <si>
    <t>camisa golo polo</t>
  </si>
  <si>
    <t xml:space="preserve">camisa </t>
  </si>
  <si>
    <t>jaleco</t>
  </si>
  <si>
    <t>calça</t>
  </si>
  <si>
    <t>cinto</t>
  </si>
  <si>
    <t>pares de meia</t>
  </si>
  <si>
    <t>japona</t>
  </si>
  <si>
    <t>capa de chuva</t>
  </si>
  <si>
    <t>ELETRICISTA</t>
  </si>
  <si>
    <t>BOMBEIRO HIDRÁULICO</t>
  </si>
  <si>
    <t>PEDREIRO</t>
  </si>
  <si>
    <t>PINTOR</t>
  </si>
  <si>
    <t>AJ. GERAL DE MAN. E REPAROS (ARTÍFICE)</t>
  </si>
  <si>
    <t>RESPONSÁVEL TÉCNICO</t>
  </si>
  <si>
    <t>SUPERVISOR ADM</t>
  </si>
  <si>
    <t>Especificações do material, conforme descrição no Termo de referência</t>
  </si>
  <si>
    <t>camisa malha branca em algodão, resistente, para ser usada internamente ao jaleco</t>
  </si>
  <si>
    <t>jalecos profissionais, em brim, cor a ser definida, com excelente durabilidade, resistência à rasgos e abrasões, com gola, de mangas curtas, com dois bolsos inferiores (um de cada lado) e um bolso no lado superior esquerdo com o emblema da empresa, com abotoamento na frente, na cor a ser aprovada, identificação "MANUTENÇÃO PREDIAL CBMDF" nas costas</t>
  </si>
  <si>
    <t>calças, em brim, cor a ser definida, com excelente durabilidade, resistência à rasgos e abrasões, com bolsos, com passadores de cinto, com identificação da empresa</t>
  </si>
  <si>
    <t>cinto resistente com fivela</t>
  </si>
  <si>
    <t>BOTA DE SEGURANCA COM BIQUEIRA DE ACO E COLARINHO ACOLCHOADO</t>
  </si>
  <si>
    <t>japona (agasalho para o frio), na cor a ser aprovada, com emblema da empresa na frente e identificação "MANUTENÇÃO PREDIAL CBMDF" nas costas</t>
  </si>
  <si>
    <t>CAPA PARA CHUVA EM PVC COM FORRO DE POLIESTER, COM CAPUZ (AMARELA OU AZUL)</t>
  </si>
  <si>
    <t>SERRALHEIRO (ARTÍFICE)</t>
  </si>
  <si>
    <t>APLICADOR DE MANTA (Pedreiro)</t>
  </si>
  <si>
    <t>VALOR GLOBAL MENSAL DA MÃO-DE-OBRA sem BDI</t>
  </si>
  <si>
    <t>SUBTOTAL DE PESSOAS NA EQUIPE CONTÍNUA</t>
  </si>
  <si>
    <t>SUBTOTAL DE PESSOAS NA EQUIPE DE APOIO</t>
  </si>
  <si>
    <t>Item</t>
  </si>
  <si>
    <t>Código</t>
  </si>
  <si>
    <t>Descrição</t>
  </si>
  <si>
    <t>Medida</t>
  </si>
  <si>
    <t>Qtd.</t>
  </si>
  <si>
    <t>Custo Unitário*</t>
  </si>
  <si>
    <t>Custo total</t>
  </si>
  <si>
    <t>RODAPÉ BRANCO POL 10 CM LISO - ARQUITECH, MATERIAL E MÃO DE OBRA</t>
  </si>
  <si>
    <t>SUBTOTAL</t>
  </si>
  <si>
    <t>CUSTO ESTIMADO ANUAL (12 meses) sem BDI</t>
  </si>
  <si>
    <t>CUSTO ESTIMADO MENSAL sem BDI</t>
  </si>
  <si>
    <t>LOCALIDADE: 4495 - BRASILIA</t>
  </si>
  <si>
    <t>DESCRICAO DO INSUMO</t>
  </si>
  <si>
    <t xml:space="preserve">CODIGO  </t>
  </si>
  <si>
    <t>UNIDADE</t>
  </si>
  <si>
    <t>ORIGEM DO PRECO</t>
  </si>
  <si>
    <t xml:space="preserve">KG    </t>
  </si>
  <si>
    <t xml:space="preserve">C </t>
  </si>
  <si>
    <t xml:space="preserve">M3    </t>
  </si>
  <si>
    <t>CR</t>
  </si>
  <si>
    <t xml:space="preserve">L     </t>
  </si>
  <si>
    <t xml:space="preserve">UN    </t>
  </si>
  <si>
    <t>AS</t>
  </si>
  <si>
    <t xml:space="preserve">310ML </t>
  </si>
  <si>
    <t xml:space="preserve">JG    </t>
  </si>
  <si>
    <t xml:space="preserve">H     </t>
  </si>
  <si>
    <t xml:space="preserve">M     </t>
  </si>
  <si>
    <t xml:space="preserve">M2    </t>
  </si>
  <si>
    <t xml:space="preserve">T     </t>
  </si>
  <si>
    <t xml:space="preserve">CJ    </t>
  </si>
  <si>
    <t>CARRINHO DE MAO DE ACO CAPACIDADE 50 A 60 L, PNEU COM CAMARA</t>
  </si>
  <si>
    <t xml:space="preserve">MIL   </t>
  </si>
  <si>
    <t xml:space="preserve">PAR   </t>
  </si>
  <si>
    <t xml:space="preserve">MES   </t>
  </si>
  <si>
    <t xml:space="preserve">MXMES </t>
  </si>
  <si>
    <t xml:space="preserve">CENTO </t>
  </si>
  <si>
    <t>M2XMES</t>
  </si>
  <si>
    <t>SC25KG</t>
  </si>
  <si>
    <t xml:space="preserve">100M  </t>
  </si>
  <si>
    <t xml:space="preserve"> COMBUSTÍVEL</t>
  </si>
  <si>
    <t>R$ / Mensal</t>
  </si>
  <si>
    <t>SUBTOTAL II</t>
  </si>
  <si>
    <t>FONTES CONSULTADAS e REFERÊNCIA DE PREÇOS</t>
  </si>
  <si>
    <t>TABELA I - FERRAMENTAL</t>
  </si>
  <si>
    <t>DISCRIMINAÇÃO</t>
  </si>
  <si>
    <t>Alargador de tubos (Flangeador)</t>
  </si>
  <si>
    <t>Alicate amperímetro digital</t>
  </si>
  <si>
    <t>Alicate de bomba d'água</t>
  </si>
  <si>
    <t>Alicate de bico com cabo isolado</t>
  </si>
  <si>
    <t>Alicate de bico curvo com cabo isolado</t>
  </si>
  <si>
    <t>Alicate de pressão</t>
  </si>
  <si>
    <t>Alicate rebitador</t>
  </si>
  <si>
    <t>Alicate universal nº 8 com cabo isolado</t>
  </si>
  <si>
    <t>Arco de serra com serra</t>
  </si>
  <si>
    <t>Brocha</t>
  </si>
  <si>
    <t>Caixa de metal p/ ferramentas c/ 5 gavetas e cadeado</t>
  </si>
  <si>
    <t>Chave catraca 10 a 32</t>
  </si>
  <si>
    <t>Chave corrente 14</t>
  </si>
  <si>
    <t>Chave de fenda cotoco</t>
  </si>
  <si>
    <t>Chave de grife 24" (de cano)</t>
  </si>
  <si>
    <t>Chave de grifo 14"</t>
  </si>
  <si>
    <t>Chave philips cotoco</t>
  </si>
  <si>
    <t>Chave teste</t>
  </si>
  <si>
    <t>Colher de pedreiro</t>
  </si>
  <si>
    <t>Cortador de tubo 1/8" a 1.1/4"</t>
  </si>
  <si>
    <t>Cortador de vidro com óleo</t>
  </si>
  <si>
    <t>Desempenadeira de aço dentada</t>
  </si>
  <si>
    <t>Desempenadeira de plástico</t>
  </si>
  <si>
    <t>Desentupidor de cano de esgoto 10m</t>
  </si>
  <si>
    <t>Esquadro 12"</t>
  </si>
  <si>
    <t>Ferro de solda 40W - 220 V</t>
  </si>
  <si>
    <t>Jogo de chave allen</t>
  </si>
  <si>
    <t>Jogo de chave de boca  (6 a 22)</t>
  </si>
  <si>
    <t>Jogo de chave combinada (6 a 22)</t>
  </si>
  <si>
    <t>Lima chata</t>
  </si>
  <si>
    <t>Lima meio cana grande</t>
  </si>
  <si>
    <t>Lima redonda desbaste murça 8"</t>
  </si>
  <si>
    <t>Limatão</t>
  </si>
  <si>
    <t>marreta de 1 Kg</t>
  </si>
  <si>
    <t>marreta de 2 Kg</t>
  </si>
  <si>
    <t>Marreta de borracha</t>
  </si>
  <si>
    <t>Martelo de bola 200g</t>
  </si>
  <si>
    <t>nível de mão</t>
  </si>
  <si>
    <t>Pá 71 cm</t>
  </si>
  <si>
    <t>Paquímetro de aço 200mm 8"</t>
  </si>
  <si>
    <t>Pendente elétrico 110/220V 10m</t>
  </si>
  <si>
    <t>Ponteiro</t>
  </si>
  <si>
    <t>Prumo de mão</t>
  </si>
  <si>
    <t>Saca polia 2 garras 3"</t>
  </si>
  <si>
    <t>Talhadeira</t>
  </si>
  <si>
    <t>Tesoura para cortar chapa</t>
  </si>
  <si>
    <t xml:space="preserve">Trena de Fibra de Vidro 10 metros Fechada </t>
  </si>
  <si>
    <t xml:space="preserve">Mangueira Flex de 1/2 Pol para Jardim com 30 metros </t>
  </si>
  <si>
    <t xml:space="preserve">Morsa Mini Torno de Mesa 2.1/2 POL com Base Fixa </t>
  </si>
  <si>
    <t xml:space="preserve">MACARICO DE SOLDA 201 PARA EXTENSAO GLP OU ACETILENO	</t>
  </si>
  <si>
    <t>SUBTOTAL I</t>
  </si>
  <si>
    <t>TABELA II - EQUIPAMENTOS</t>
  </si>
  <si>
    <t>Equipamento</t>
  </si>
  <si>
    <t>Valor un.</t>
  </si>
  <si>
    <t>Valor Total</t>
  </si>
  <si>
    <t>Furadeira Profissional 650W Mandril de 1/2"</t>
  </si>
  <si>
    <t>Serra Circular Profissional 1450W</t>
  </si>
  <si>
    <t>Serra Tico-Tico Profissional 450W</t>
  </si>
  <si>
    <t>Serra Mármore Profissional 1300W</t>
  </si>
  <si>
    <t>Esmerilhadeira 4 1/2" (ref: 1375 GWS 6-115 BOSCH)</t>
  </si>
  <si>
    <t>Esmerilhadeira 9" (ref: GWS20-230 BOSCH)</t>
  </si>
  <si>
    <t>Serra rápida 14" (M2400G/M2401G MAKITA)</t>
  </si>
  <si>
    <t>Dobradora de tubo (ref: DTP PEM)</t>
  </si>
  <si>
    <t>Plaina Elétrica Profissional 580W</t>
  </si>
  <si>
    <t>Relógio de Ponto Informatizado (Biometria+Proximidade - TCP/IP+pacote de dados para localizações flexíveis + instalação que for necessária+webserver embarcado+porta USB+conexão WIFI) mínimo 100 digitais e bobina de 300m com suporte técnico</t>
  </si>
  <si>
    <t>TABELA I – VEÍCULOS E ACESSÓRIOS</t>
  </si>
  <si>
    <t>Veículos – preço médio tabela FIPE</t>
  </si>
  <si>
    <t>Quantidade</t>
  </si>
  <si>
    <t>Conj. rede elástica resistente para contenção de material, caçamba e cabine</t>
  </si>
  <si>
    <t>Fontes consultadas</t>
  </si>
  <si>
    <t>Veículos Utilitários 1.6 flex para 5 passageiros tipo picape, Saveiro Robust CD ou similar</t>
  </si>
  <si>
    <t>Valor gasto com troca de óleo, graxa, filtro:</t>
  </si>
  <si>
    <t>Depreciação:</t>
  </si>
  <si>
    <t>Custo de Manutenção:</t>
  </si>
  <si>
    <t>Englobam itens como reparos em geral, peças e acessórios de reposição, gastos de oficina, regulagens, material rodante, lâminas, parafusos, correias e demais peças de desgaste efetivo durante a operação.</t>
  </si>
  <si>
    <t>BDI</t>
  </si>
  <si>
    <t>ITEM</t>
  </si>
  <si>
    <t xml:space="preserve">TAXA % </t>
  </si>
  <si>
    <t>%</t>
  </si>
  <si>
    <t>TOTAL ACUMULADO</t>
  </si>
  <si>
    <t>DA</t>
  </si>
  <si>
    <t>DESPESA ADMINISTRATIVA -  (DA)</t>
  </si>
  <si>
    <t>01</t>
  </si>
  <si>
    <t>Seguro e Garantia</t>
  </si>
  <si>
    <t>02</t>
  </si>
  <si>
    <t>03</t>
  </si>
  <si>
    <t>SUBTOTAL - (DA)</t>
  </si>
  <si>
    <t>DF</t>
  </si>
  <si>
    <t>DESPESA FINANCEIRA -  (DF)</t>
  </si>
  <si>
    <t>SUBTOTAL - (DF)</t>
  </si>
  <si>
    <t>T</t>
  </si>
  <si>
    <t>TRIBUTOS ( T )</t>
  </si>
  <si>
    <t>COFINS - Contribuição para o Financiamento da Seguridade Social</t>
  </si>
  <si>
    <t>PIS - Programa de Integração Social</t>
  </si>
  <si>
    <t>ISS - Imposto Sobre Serviço de Qualquer Natureza</t>
  </si>
  <si>
    <t>04</t>
  </si>
  <si>
    <t>Contribuição previdenciária Sobre Receita Bruta</t>
  </si>
  <si>
    <t>SUBTOTAL  - (T)</t>
  </si>
  <si>
    <t>LB</t>
  </si>
  <si>
    <t>BONIFICAÇÃO - LUCRO BRUTO -  (LB)</t>
  </si>
  <si>
    <t>Lucro</t>
  </si>
  <si>
    <t>SUBTOTAL - (LB)</t>
  </si>
  <si>
    <t>und</t>
  </si>
  <si>
    <t>Composição de custos - Veículos Utilitários 1.6 flex para 5 passageiros tipo picape, Saveiro Robust CD ou similar</t>
  </si>
  <si>
    <t>Coeficiente de Manutenção</t>
  </si>
  <si>
    <t>Valor</t>
  </si>
  <si>
    <t>Vida Útil (anos)</t>
  </si>
  <si>
    <t>Valor de Aquisição (R$)</t>
  </si>
  <si>
    <t>Valor Residual (%)</t>
  </si>
  <si>
    <t>Observações</t>
  </si>
  <si>
    <t>Aquisição do veículo e da rede elástica, vide Tabela 1</t>
  </si>
  <si>
    <t>Materiais na Operação (Filtros; Óleo e Graxas)</t>
  </si>
  <si>
    <t>Custos com combustível são pagos com base na média dos valores de km rodados do contrato anterior</t>
  </si>
  <si>
    <t>Valor Unit. Mensal</t>
  </si>
  <si>
    <t>Taxa de Seguro Obrigatório, IPVA e Licenciamento</t>
  </si>
  <si>
    <t>Cód. SINAPI</t>
  </si>
  <si>
    <t/>
  </si>
  <si>
    <t>Encarregado de Turma de Manutenção e Reparos</t>
  </si>
  <si>
    <t>ENCARREGADO DE TURMA DE MANUTENÇÃO E REPAROS</t>
  </si>
  <si>
    <t xml:space="preserve">Despesas Financeiras </t>
  </si>
  <si>
    <t>PLANILHA DE CUSTO E FORMAÇÃO DE PREÇOS - MODELO</t>
  </si>
  <si>
    <t>2 Tarifas diárias</t>
  </si>
  <si>
    <t>Protetor Solar</t>
  </si>
  <si>
    <t>Cotação</t>
  </si>
  <si>
    <t>APÊNDICE I - QUADRO RESUMO - MÃO DE OBRA</t>
  </si>
  <si>
    <t>APÊNDICE VI - MATERIAIS (INSUMOS) DE MANUTENÇÃO</t>
  </si>
  <si>
    <t xml:space="preserve">Imprevistos e Contigências </t>
  </si>
  <si>
    <t>Administração Central</t>
  </si>
  <si>
    <t>UNIDADE DE MEDIDA</t>
  </si>
  <si>
    <t>PRECO MEDIANO R$</t>
  </si>
  <si>
    <t xml:space="preserve">KWH   </t>
  </si>
  <si>
    <t>UNXMES</t>
  </si>
  <si>
    <t>2022/2023</t>
  </si>
  <si>
    <r>
      <t xml:space="preserve">Veículos Utilitários para 5 passageiros tipo picape, Saveiro Robust 1.6 Total flex 8V CD ou similar </t>
    </r>
    <r>
      <rPr>
        <vertAlign val="superscript"/>
        <sz val="11"/>
        <color rgb="FF000000"/>
        <rFont val="Arial Narrow"/>
        <family val="2"/>
        <charset val="1"/>
      </rPr>
      <t>1</t>
    </r>
  </si>
  <si>
    <t>Afastamento Maternidade</t>
  </si>
  <si>
    <t>Incidência do submódulo 4.1 sobre o Afastamento Maternidade</t>
  </si>
  <si>
    <t>CORPO DE BOMBEIROS MILITAR DO DISTRITO FEDERAL</t>
  </si>
  <si>
    <t>DEPARTAMENTO DE ADMINISTRAÇÃO LOGÍSTICA E FINANCEIRA</t>
  </si>
  <si>
    <t>DIRETORIA DE MATERIAIS E SERVIÇOS</t>
  </si>
  <si>
    <t>CENTRO DE OBRAS E MANUTENÇÃO PREDIAL</t>
  </si>
  <si>
    <t>OBJETO:</t>
  </si>
  <si>
    <t>MANUTENÇÃO PREDIAL CBMDF.</t>
  </si>
  <si>
    <t>LOCAL:</t>
  </si>
  <si>
    <t>BRASÍLIA - DF.</t>
  </si>
  <si>
    <t>VIGÊNCIA CONTRATO:</t>
  </si>
  <si>
    <t>REFERÊNCIAS:</t>
  </si>
  <si>
    <t>ÁREA EDIFICAÇÕES:</t>
  </si>
  <si>
    <t>167.426,04 m²</t>
  </si>
  <si>
    <t>DATA:</t>
  </si>
  <si>
    <t>BDI APLICADO DE ACORDO COM A MEMÓRIA DE CÁLCULO.</t>
  </si>
  <si>
    <t>RESUMO</t>
  </si>
  <si>
    <t>Valor Mensal s/ BDI</t>
  </si>
  <si>
    <t>Valor Mensal c/ BDI</t>
  </si>
  <si>
    <t>Mão de Obra</t>
  </si>
  <si>
    <t>Veículos</t>
  </si>
  <si>
    <t>Combustível</t>
  </si>
  <si>
    <t>Materiais/Insumos manutenção</t>
  </si>
  <si>
    <t>Total Mensal Contrato</t>
  </si>
  <si>
    <t>____________________________________</t>
  </si>
  <si>
    <t>Descrição Posto de Trabalho</t>
  </si>
  <si>
    <t>Qtde de Postos
(C)</t>
  </si>
  <si>
    <t>Valor Mensal por Posto de Trabalho
(B)</t>
  </si>
  <si>
    <t>Total Mensal
(D) = (B) x (C)</t>
  </si>
  <si>
    <t>00053-00149171/2022-99</t>
  </si>
  <si>
    <t>APÊNDICE II – EQUIPAMENTOS E FERRAMENTAL</t>
  </si>
  <si>
    <t>APÊNDICE III - COMPOSIÇÃO DE CUSTOS - VEÍCULOS</t>
  </si>
  <si>
    <t>BDI APLICADO AO PROJETO - BASEADO MANUAL DE ORIENTAÇÕES PARA ELABORAÇÃO DE PLANILHAS ORÇAMENTÁRIAS DE OBRAS PÚBLICAS – TCU (2014) E RELATÓRIO DO ACORDÃO Nº 2.622/2013.</t>
  </si>
  <si>
    <t>APÊNDICE VII - BDI</t>
  </si>
  <si>
    <t>Fator de desconto - K</t>
  </si>
  <si>
    <t>Valor Unit. R$</t>
  </si>
  <si>
    <t>Valor Total R$</t>
  </si>
  <si>
    <t>Base</t>
  </si>
  <si>
    <t>Sinapi</t>
  </si>
  <si>
    <t>APÊNDICE IV - COMBUSTÍVEL</t>
  </si>
  <si>
    <t>APÊNDICE V - UNIFORMES</t>
  </si>
  <si>
    <t>Veículos Utilitários  Saveiro Robust CD ou similar</t>
  </si>
  <si>
    <t>Total Mesal por Veículo (R$)</t>
  </si>
  <si>
    <t>Total mensal s/ BDI</t>
  </si>
  <si>
    <t>SINAPI – Metodologias e Conceitos – Capítulo 4</t>
  </si>
  <si>
    <t>Licenciamento e Seguro Obrigatório</t>
  </si>
  <si>
    <t xml:space="preserve">Alíquota IPVA - Decreto Nº 34024/2012 - 3%; </t>
  </si>
  <si>
    <t>TABELA II - CUSTO MENSAL - VEÍCULOS</t>
  </si>
  <si>
    <t>Gasolina¹</t>
  </si>
  <si>
    <t>¹ SINAPI DF</t>
  </si>
  <si>
    <r>
      <t>L / Km ³</t>
    </r>
    <r>
      <rPr>
        <b/>
        <vertAlign val="superscript"/>
        <sz val="10"/>
        <color rgb="FF000000"/>
        <rFont val="Calibri"/>
        <family val="2"/>
        <charset val="1"/>
      </rPr>
      <t xml:space="preserve"> </t>
    </r>
  </si>
  <si>
    <t>Média  Km / mês ²</t>
  </si>
  <si>
    <t>² Média de quilometragem estimada com base no consumo de 27 meses de contrato (anterior) de manutenção, conforme levantamento existente no documento SEI 7268852</t>
  </si>
  <si>
    <t>³ https://www.icarros.com.br/volkswagen/saveiro/ficha-tecnica/28758</t>
  </si>
  <si>
    <t>TOTAL COMBUSTÍVEIS</t>
  </si>
  <si>
    <t>BDI SERVIÇOS - MÃO DE OBRA</t>
  </si>
  <si>
    <t>Peneira para areia 55 cm</t>
  </si>
  <si>
    <t>Mangueira de nível com 10 metros</t>
  </si>
  <si>
    <t>Linha de nylon 100m</t>
  </si>
  <si>
    <t>Estilete grande profissional emborrachado</t>
  </si>
  <si>
    <t>kit chave phillips 6 peças</t>
  </si>
  <si>
    <t>Jogo de chave de fenda</t>
  </si>
  <si>
    <t>Jogo de brocas 16 peças - concreto, madeira e metal</t>
  </si>
  <si>
    <t>Balde de ferro para obra 10 litros</t>
  </si>
  <si>
    <t>Martelete perfurador e rompedor 820W 2-24</t>
  </si>
  <si>
    <t xml:space="preserve">MOTOSSERRA PORTATIL COM MOTOR A GASOLINA DE 60 CC SABRE 18 POL	</t>
  </si>
  <si>
    <t>Inversor 200 AMP (ref: LHN242l ESAB)</t>
  </si>
  <si>
    <t>camisa gola polo, cor a ser definida, com emblema da empresa na frente e identificação "ENGENHEIRO CIVIL - MANUTENÇÃO PREDIAL CBMDF" nas costas</t>
  </si>
  <si>
    <t>Crachá</t>
  </si>
  <si>
    <t>Óculos de Proteção</t>
  </si>
  <si>
    <t>Protetor Auricular</t>
  </si>
  <si>
    <t>Capacete</t>
  </si>
  <si>
    <t>Luvas</t>
  </si>
  <si>
    <t>Equipe Contímua de Manutenção</t>
  </si>
  <si>
    <t>bota</t>
  </si>
  <si>
    <t>Equipe de Apoio - Engenheiro</t>
  </si>
  <si>
    <t>Equipe de Apoio - Superv. Adm.</t>
  </si>
  <si>
    <t>Custo Unitário (R$)</t>
  </si>
  <si>
    <t>Nota:</t>
  </si>
  <si>
    <t>1) As empresas fornecerão aos seus empregados, gratuitamente, o uniformes descritos na tabela a cada 6 (seis) meses.</t>
  </si>
  <si>
    <t>Valor Total Uniformes (semestral)</t>
  </si>
  <si>
    <t>Valor Mensal Uniformes</t>
  </si>
  <si>
    <t>SINAPI - Cálculos e Parâmetros - Tabela 1.3 - E9512</t>
  </si>
  <si>
    <t>SINAPI - considerado condições leves de operação (reparos em geral e material rodante)</t>
  </si>
  <si>
    <t>Valor estimado a cada 10.000 km rodados (troca de óleo e filtro)</t>
  </si>
  <si>
    <t>SINAPI – Metodologias e Conceitos – Capítulo 4 - (reparos em geral e material rodante)</t>
  </si>
  <si>
    <t>SINAPI – Metodologias e Conceitos – Capítulo 4 -  (troca de óleo e filtro)</t>
  </si>
  <si>
    <t xml:space="preserve">Seguro acidente do trabalho </t>
  </si>
  <si>
    <t>Incidência do FGTS sobre Aviso Prévio Indenizado</t>
  </si>
  <si>
    <t>Incidência do Submódulo 4.1 sobre Aviso Prévio Trabalhado</t>
  </si>
  <si>
    <t>Multa do FGTS do Aviso Prévio Trabalhado</t>
  </si>
  <si>
    <t>Reposição por Doença</t>
  </si>
  <si>
    <t>Licença paternidade</t>
  </si>
  <si>
    <t>1º de maio</t>
  </si>
  <si>
    <t>1º de janeiro</t>
  </si>
  <si>
    <t>SENGE-DF e SINDUSCON-DF 21/23 &amp; Termo Aditivo 22/23</t>
  </si>
  <si>
    <t>IPVA</t>
  </si>
  <si>
    <t>Ferramentas e Equipamentos</t>
  </si>
  <si>
    <t>2023/2023</t>
  </si>
  <si>
    <t>30 (TRINTA) MESES.</t>
  </si>
  <si>
    <t>16,76</t>
  </si>
  <si>
    <t>13,65</t>
  </si>
  <si>
    <t>10,00</t>
  </si>
  <si>
    <t>15,39</t>
  </si>
  <si>
    <t>11,00</t>
  </si>
  <si>
    <t>4,61</t>
  </si>
  <si>
    <t>5,98</t>
  </si>
  <si>
    <t>5,26</t>
  </si>
  <si>
    <t>17,58</t>
  </si>
  <si>
    <t>11,73</t>
  </si>
  <si>
    <t>12,24</t>
  </si>
  <si>
    <t>30,00</t>
  </si>
  <si>
    <t>1,94</t>
  </si>
  <si>
    <t>4,01</t>
  </si>
  <si>
    <t>9,10</t>
  </si>
  <si>
    <t>4,82</t>
  </si>
  <si>
    <t>8,68</t>
  </si>
  <si>
    <t>21,21</t>
  </si>
  <si>
    <t>8,92</t>
  </si>
  <si>
    <t>2,04</t>
  </si>
  <si>
    <t>3,98</t>
  </si>
  <si>
    <t>33,68</t>
  </si>
  <si>
    <t>372,60</t>
  </si>
  <si>
    <t>279,00</t>
  </si>
  <si>
    <t>172,79</t>
  </si>
  <si>
    <t>13,97</t>
  </si>
  <si>
    <t>11,26</t>
  </si>
  <si>
    <t>1,57</t>
  </si>
  <si>
    <t>2,31</t>
  </si>
  <si>
    <t>2,51</t>
  </si>
  <si>
    <t>3,27</t>
  </si>
  <si>
    <t>11,32</t>
  </si>
  <si>
    <t>2,79</t>
  </si>
  <si>
    <t>3,09</t>
  </si>
  <si>
    <t>9,72</t>
  </si>
  <si>
    <t>18,81</t>
  </si>
  <si>
    <t>29,49</t>
  </si>
  <si>
    <t>2,18</t>
  </si>
  <si>
    <t>7,39</t>
  </si>
  <si>
    <t>6,18</t>
  </si>
  <si>
    <t>1,45</t>
  </si>
  <si>
    <t>1,31</t>
  </si>
  <si>
    <t>33,95</t>
  </si>
  <si>
    <t>56,77</t>
  </si>
  <si>
    <t>116,62</t>
  </si>
  <si>
    <t>2,67</t>
  </si>
  <si>
    <t>47,56</t>
  </si>
  <si>
    <t>0,65</t>
  </si>
  <si>
    <t>8,13</t>
  </si>
  <si>
    <t>1,82</t>
  </si>
  <si>
    <t>3,13</t>
  </si>
  <si>
    <t>3,02</t>
  </si>
  <si>
    <t>3,48</t>
  </si>
  <si>
    <t>4,49</t>
  </si>
  <si>
    <t>4,99</t>
  </si>
  <si>
    <t>1,58</t>
  </si>
  <si>
    <t>18,08</t>
  </si>
  <si>
    <t>1,14</t>
  </si>
  <si>
    <t>0,18</t>
  </si>
  <si>
    <t>1,18</t>
  </si>
  <si>
    <t>0,07</t>
  </si>
  <si>
    <t>40,61</t>
  </si>
  <si>
    <t>23,07</t>
  </si>
  <si>
    <t>32,41</t>
  </si>
  <si>
    <t>9,77</t>
  </si>
  <si>
    <t>38,20</t>
  </si>
  <si>
    <t>23,43</t>
  </si>
  <si>
    <t>11,85</t>
  </si>
  <si>
    <t>15,75</t>
  </si>
  <si>
    <t>17,38</t>
  </si>
  <si>
    <t>23,31</t>
  </si>
  <si>
    <t>13,25</t>
  </si>
  <si>
    <t>30,97</t>
  </si>
  <si>
    <t>19,97</t>
  </si>
  <si>
    <t>13,05</t>
  </si>
  <si>
    <t>7,83</t>
  </si>
  <si>
    <t>35,82</t>
  </si>
  <si>
    <t>49,03</t>
  </si>
  <si>
    <t>18,92</t>
  </si>
  <si>
    <t>16,86</t>
  </si>
  <si>
    <t>9,82</t>
  </si>
  <si>
    <t>30,71</t>
  </si>
  <si>
    <t>10,28</t>
  </si>
  <si>
    <t>12,60</t>
  </si>
  <si>
    <t>4,88</t>
  </si>
  <si>
    <t>13,04</t>
  </si>
  <si>
    <t>40,25</t>
  </si>
  <si>
    <t>32,66</t>
  </si>
  <si>
    <t>35,00</t>
  </si>
  <si>
    <t>12,21</t>
  </si>
  <si>
    <t>1,93</t>
  </si>
  <si>
    <t>2,85</t>
  </si>
  <si>
    <t>36,26</t>
  </si>
  <si>
    <t>17,34</t>
  </si>
  <si>
    <t>89,42</t>
  </si>
  <si>
    <t>59,97</t>
  </si>
  <si>
    <t>59,15</t>
  </si>
  <si>
    <t>74,51</t>
  </si>
  <si>
    <t>22,21</t>
  </si>
  <si>
    <t>21,94</t>
  </si>
  <si>
    <t>4,05</t>
  </si>
  <si>
    <t>11.233,18</t>
  </si>
  <si>
    <t>7.443,15</t>
  </si>
  <si>
    <t>4.764,52</t>
  </si>
  <si>
    <t>7.562,73</t>
  </si>
  <si>
    <t>30.543,09</t>
  </si>
  <si>
    <t>33.311,33</t>
  </si>
  <si>
    <t>15.125,47</t>
  </si>
  <si>
    <t>4.624,95</t>
  </si>
  <si>
    <t>30.250,95</t>
  </si>
  <si>
    <t>7.839,68</t>
  </si>
  <si>
    <t>21,70</t>
  </si>
  <si>
    <t>17,04</t>
  </si>
  <si>
    <t>7,24</t>
  </si>
  <si>
    <t>9,24</t>
  </si>
  <si>
    <t>1,27</t>
  </si>
  <si>
    <t>3,79</t>
  </si>
  <si>
    <t>2,27</t>
  </si>
  <si>
    <t>3,95</t>
  </si>
  <si>
    <t>6,17</t>
  </si>
  <si>
    <t>17,84</t>
  </si>
  <si>
    <t>0,64</t>
  </si>
  <si>
    <t>3,04</t>
  </si>
  <si>
    <t>3,94</t>
  </si>
  <si>
    <t>18,96</t>
  </si>
  <si>
    <t>11,33</t>
  </si>
  <si>
    <t>1,66</t>
  </si>
  <si>
    <t>6,13</t>
  </si>
  <si>
    <t>75,44</t>
  </si>
  <si>
    <t>15,66</t>
  </si>
  <si>
    <t>10,96</t>
  </si>
  <si>
    <t>5,73</t>
  </si>
  <si>
    <t>36,75</t>
  </si>
  <si>
    <t>96,81</t>
  </si>
  <si>
    <t>172,58</t>
  </si>
  <si>
    <t>2,05</t>
  </si>
  <si>
    <t>155,19</t>
  </si>
  <si>
    <t>2,41</t>
  </si>
  <si>
    <t>4,38</t>
  </si>
  <si>
    <t>2,86</t>
  </si>
  <si>
    <t>49,90</t>
  </si>
  <si>
    <t>15,12</t>
  </si>
  <si>
    <t>4,00</t>
  </si>
  <si>
    <t>39,05</t>
  </si>
  <si>
    <t>245,49</t>
  </si>
  <si>
    <t>37,77</t>
  </si>
  <si>
    <t>35,94</t>
  </si>
  <si>
    <t>28,77</t>
  </si>
  <si>
    <t>74,87</t>
  </si>
  <si>
    <t>38,93</t>
  </si>
  <si>
    <t>44,78</t>
  </si>
  <si>
    <t>104,57</t>
  </si>
  <si>
    <t>27,23</t>
  </si>
  <si>
    <t>57,87</t>
  </si>
  <si>
    <t>134,75</t>
  </si>
  <si>
    <t>114,38</t>
  </si>
  <si>
    <t>25,23</t>
  </si>
  <si>
    <t>1,30</t>
  </si>
  <si>
    <t>1,10</t>
  </si>
  <si>
    <t>5,66</t>
  </si>
  <si>
    <t>7,32</t>
  </si>
  <si>
    <t>26,00</t>
  </si>
  <si>
    <t>1,35</t>
  </si>
  <si>
    <t>4,25</t>
  </si>
  <si>
    <t>12,91</t>
  </si>
  <si>
    <t>2,48</t>
  </si>
  <si>
    <t>29,90</t>
  </si>
  <si>
    <t>60,95</t>
  </si>
  <si>
    <t>24,80</t>
  </si>
  <si>
    <t>11,82</t>
  </si>
  <si>
    <t>14,03</t>
  </si>
  <si>
    <t>14,29</t>
  </si>
  <si>
    <t>14,33</t>
  </si>
  <si>
    <t>12,76</t>
  </si>
  <si>
    <t>14,99</t>
  </si>
  <si>
    <t>14,71</t>
  </si>
  <si>
    <t>58,24</t>
  </si>
  <si>
    <t>58,39</t>
  </si>
  <si>
    <t>67,33</t>
  </si>
  <si>
    <t>64,85</t>
  </si>
  <si>
    <t>20,44</t>
  </si>
  <si>
    <t>0,66</t>
  </si>
  <si>
    <t>2,07</t>
  </si>
  <si>
    <t>8,10</t>
  </si>
  <si>
    <t>18,19</t>
  </si>
  <si>
    <t>12,31</t>
  </si>
  <si>
    <t>12,58</t>
  </si>
  <si>
    <t>10,42</t>
  </si>
  <si>
    <t>9.536,55</t>
  </si>
  <si>
    <t>590,00</t>
  </si>
  <si>
    <t>424,64</t>
  </si>
  <si>
    <t>6,11</t>
  </si>
  <si>
    <t>123,92</t>
  </si>
  <si>
    <t>9,08</t>
  </si>
  <si>
    <t>18,30</t>
  </si>
  <si>
    <t>1,11</t>
  </si>
  <si>
    <t>1,73</t>
  </si>
  <si>
    <t>1,87</t>
  </si>
  <si>
    <t>3,46</t>
  </si>
  <si>
    <t>9,21</t>
  </si>
  <si>
    <t>10,61</t>
  </si>
  <si>
    <t>19,27</t>
  </si>
  <si>
    <t>13,60</t>
  </si>
  <si>
    <t>14,47</t>
  </si>
  <si>
    <t>21,35</t>
  </si>
  <si>
    <t>48,89</t>
  </si>
  <si>
    <t>0,34</t>
  </si>
  <si>
    <t>9,43</t>
  </si>
  <si>
    <t>22,55</t>
  </si>
  <si>
    <t>200,88</t>
  </si>
  <si>
    <t>16,56</t>
  </si>
  <si>
    <t>83,20</t>
  </si>
  <si>
    <t>22,54</t>
  </si>
  <si>
    <t>15,67</t>
  </si>
  <si>
    <t>3,90</t>
  </si>
  <si>
    <t>6,10</t>
  </si>
  <si>
    <t>3,41</t>
  </si>
  <si>
    <t>6,78</t>
  </si>
  <si>
    <t>6,75</t>
  </si>
  <si>
    <t>8,18</t>
  </si>
  <si>
    <t>13,29</t>
  </si>
  <si>
    <t>68,22</t>
  </si>
  <si>
    <t>4,69</t>
  </si>
  <si>
    <t>5,99</t>
  </si>
  <si>
    <t>33,91</t>
  </si>
  <si>
    <t>1,71</t>
  </si>
  <si>
    <t>2,39</t>
  </si>
  <si>
    <t>5,10</t>
  </si>
  <si>
    <t>38,77</t>
  </si>
  <si>
    <t>22,06</t>
  </si>
  <si>
    <t>1,53</t>
  </si>
  <si>
    <t>1,16</t>
  </si>
  <si>
    <t>3,71</t>
  </si>
  <si>
    <t>16,43</t>
  </si>
  <si>
    <t>4,83</t>
  </si>
  <si>
    <t>16,18</t>
  </si>
  <si>
    <t>2,36</t>
  </si>
  <si>
    <t>2,65</t>
  </si>
  <si>
    <t>5,86</t>
  </si>
  <si>
    <t>10,03</t>
  </si>
  <si>
    <t>5,44</t>
  </si>
  <si>
    <t>9,88</t>
  </si>
  <si>
    <t>2,28</t>
  </si>
  <si>
    <t>3,23</t>
  </si>
  <si>
    <t>6,98</t>
  </si>
  <si>
    <t>13,00</t>
  </si>
  <si>
    <t>14,82</t>
  </si>
  <si>
    <t>19,72</t>
  </si>
  <si>
    <t>16,49</t>
  </si>
  <si>
    <t>12,72</t>
  </si>
  <si>
    <t>151,32</t>
  </si>
  <si>
    <t>82.349,63</t>
  </si>
  <si>
    <t>12,93</t>
  </si>
  <si>
    <t>9,44</t>
  </si>
  <si>
    <t>19,02</t>
  </si>
  <si>
    <t>8,59</t>
  </si>
  <si>
    <t>3,29</t>
  </si>
  <si>
    <t>8,00</t>
  </si>
  <si>
    <t>37,64</t>
  </si>
  <si>
    <t>14,55</t>
  </si>
  <si>
    <t>21,95</t>
  </si>
  <si>
    <t>28,26</t>
  </si>
  <si>
    <t>11,09</t>
  </si>
  <si>
    <t>58,66</t>
  </si>
  <si>
    <t>35,56</t>
  </si>
  <si>
    <t>39,11</t>
  </si>
  <si>
    <t>4,63</t>
  </si>
  <si>
    <t>8,02</t>
  </si>
  <si>
    <t>2,09</t>
  </si>
  <si>
    <t>2,17</t>
  </si>
  <si>
    <t>8,08</t>
  </si>
  <si>
    <t>11,37</t>
  </si>
  <si>
    <t>102,69</t>
  </si>
  <si>
    <t>14,96</t>
  </si>
  <si>
    <t>10,90</t>
  </si>
  <si>
    <t>34,93</t>
  </si>
  <si>
    <t>17,67</t>
  </si>
  <si>
    <t>29,15</t>
  </si>
  <si>
    <t>4,32</t>
  </si>
  <si>
    <t>6,64</t>
  </si>
  <si>
    <t>68,55</t>
  </si>
  <si>
    <t>90,00</t>
  </si>
  <si>
    <t>152,64</t>
  </si>
  <si>
    <t>5,13</t>
  </si>
  <si>
    <t>20,73</t>
  </si>
  <si>
    <t>30,37</t>
  </si>
  <si>
    <t>81,37</t>
  </si>
  <si>
    <t>216,04</t>
  </si>
  <si>
    <t>110,06</t>
  </si>
  <si>
    <t>46,20</t>
  </si>
  <si>
    <t>27,07</t>
  </si>
  <si>
    <t>18,44</t>
  </si>
  <si>
    <t>6,33</t>
  </si>
  <si>
    <t>1,84</t>
  </si>
  <si>
    <t>2,14</t>
  </si>
  <si>
    <t>3,80</t>
  </si>
  <si>
    <t>11,18</t>
  </si>
  <si>
    <t>26,87</t>
  </si>
  <si>
    <t>17,03</t>
  </si>
  <si>
    <t>7,66</t>
  </si>
  <si>
    <t>5,50</t>
  </si>
  <si>
    <t>12,78</t>
  </si>
  <si>
    <t>7,06</t>
  </si>
  <si>
    <t>4,74</t>
  </si>
  <si>
    <t>5,90</t>
  </si>
  <si>
    <t>9,63</t>
  </si>
  <si>
    <t>2,75</t>
  </si>
  <si>
    <t>3,45</t>
  </si>
  <si>
    <t>5,32</t>
  </si>
  <si>
    <t>13,50</t>
  </si>
  <si>
    <t>32,18</t>
  </si>
  <si>
    <t>63,59</t>
  </si>
  <si>
    <t>12,28</t>
  </si>
  <si>
    <t>9,22</t>
  </si>
  <si>
    <t>40,35</t>
  </si>
  <si>
    <t>3,10</t>
  </si>
  <si>
    <t>5,31</t>
  </si>
  <si>
    <t>8,34</t>
  </si>
  <si>
    <t>0,67</t>
  </si>
  <si>
    <t>46,90</t>
  </si>
  <si>
    <t>27,78</t>
  </si>
  <si>
    <t>102,66</t>
  </si>
  <si>
    <t>3,59</t>
  </si>
  <si>
    <t>30,82</t>
  </si>
  <si>
    <t>212,24</t>
  </si>
  <si>
    <t>145,69</t>
  </si>
  <si>
    <t>11,52</t>
  </si>
  <si>
    <t>5,36</t>
  </si>
  <si>
    <t>8,98</t>
  </si>
  <si>
    <t>14,56</t>
  </si>
  <si>
    <t>19,28</t>
  </si>
  <si>
    <t>4,75</t>
  </si>
  <si>
    <t>65,25</t>
  </si>
  <si>
    <t>32,13</t>
  </si>
  <si>
    <t>0,68</t>
  </si>
  <si>
    <t>57.000,00</t>
  </si>
  <si>
    <t>15,20</t>
  </si>
  <si>
    <t>10,85</t>
  </si>
  <si>
    <t>18,00</t>
  </si>
  <si>
    <t>21,53</t>
  </si>
  <si>
    <t>139.625,00</t>
  </si>
  <si>
    <t>326.373,43</t>
  </si>
  <si>
    <t>29,00</t>
  </si>
  <si>
    <t>32,63</t>
  </si>
  <si>
    <t>55,90</t>
  </si>
  <si>
    <t>5,46</t>
  </si>
  <si>
    <t>30,32</t>
  </si>
  <si>
    <t>24,93</t>
  </si>
  <si>
    <t>21,81</t>
  </si>
  <si>
    <t>154,60</t>
  </si>
  <si>
    <t>10,16</t>
  </si>
  <si>
    <t>7,27</t>
  </si>
  <si>
    <t>63,81</t>
  </si>
  <si>
    <t>16,33</t>
  </si>
  <si>
    <t>5,18</t>
  </si>
  <si>
    <t>5,87</t>
  </si>
  <si>
    <t>3,63</t>
  </si>
  <si>
    <t>1,22</t>
  </si>
  <si>
    <t>1,62</t>
  </si>
  <si>
    <t>8,09</t>
  </si>
  <si>
    <t>2,83</t>
  </si>
  <si>
    <t>13,63</t>
  </si>
  <si>
    <t>2,54</t>
  </si>
  <si>
    <t>2,29</t>
  </si>
  <si>
    <t>4,10</t>
  </si>
  <si>
    <t>2,62</t>
  </si>
  <si>
    <t>3,32</t>
  </si>
  <si>
    <t>0,79</t>
  </si>
  <si>
    <t>4,07</t>
  </si>
  <si>
    <t>20,14</t>
  </si>
  <si>
    <t>2,96</t>
  </si>
  <si>
    <t>5,60</t>
  </si>
  <si>
    <t>5,40</t>
  </si>
  <si>
    <t>1,91</t>
  </si>
  <si>
    <t>20,24</t>
  </si>
  <si>
    <t>26,21</t>
  </si>
  <si>
    <t>10,68</t>
  </si>
  <si>
    <t>1,50</t>
  </si>
  <si>
    <t>1,59</t>
  </si>
  <si>
    <t>2,35</t>
  </si>
  <si>
    <t>53,00</t>
  </si>
  <si>
    <t>66,76</t>
  </si>
  <si>
    <t>77,03</t>
  </si>
  <si>
    <t>63,68</t>
  </si>
  <si>
    <t>55,24</t>
  </si>
  <si>
    <t>79,91</t>
  </si>
  <si>
    <t>55,05</t>
  </si>
  <si>
    <t>60,60</t>
  </si>
  <si>
    <t>59,57</t>
  </si>
  <si>
    <t>93,30</t>
  </si>
  <si>
    <t>42,90</t>
  </si>
  <si>
    <t>36,29</t>
  </si>
  <si>
    <t>58,54</t>
  </si>
  <si>
    <t>96,58</t>
  </si>
  <si>
    <t>9,12</t>
  </si>
  <si>
    <t>26,99</t>
  </si>
  <si>
    <t>67,81</t>
  </si>
  <si>
    <t>60,28</t>
  </si>
  <si>
    <t>70,29</t>
  </si>
  <si>
    <t>1,39</t>
  </si>
  <si>
    <t>103,19</t>
  </si>
  <si>
    <t>69,94</t>
  </si>
  <si>
    <t>83,81</t>
  </si>
  <si>
    <t>137,08</t>
  </si>
  <si>
    <t>62,06</t>
  </si>
  <si>
    <t>96,92</t>
  </si>
  <si>
    <t>30,88</t>
  </si>
  <si>
    <t>11,46</t>
  </si>
  <si>
    <t>5,58</t>
  </si>
  <si>
    <t>4,87</t>
  </si>
  <si>
    <t>47,41</t>
  </si>
  <si>
    <t>5,15</t>
  </si>
  <si>
    <t>4,13</t>
  </si>
  <si>
    <t>2,16</t>
  </si>
  <si>
    <t>1,64</t>
  </si>
  <si>
    <t>5,81</t>
  </si>
  <si>
    <t>6,35</t>
  </si>
  <si>
    <t>14,05</t>
  </si>
  <si>
    <t>19,64</t>
  </si>
  <si>
    <t>1.832,51</t>
  </si>
  <si>
    <t>14,25</t>
  </si>
  <si>
    <t>6,36</t>
  </si>
  <si>
    <t>21,37</t>
  </si>
  <si>
    <t>10,63</t>
  </si>
  <si>
    <t>8,86</t>
  </si>
  <si>
    <t>30,91</t>
  </si>
  <si>
    <t>38,48</t>
  </si>
  <si>
    <t>5,67</t>
  </si>
  <si>
    <t>1.155.000,00</t>
  </si>
  <si>
    <t>14,30</t>
  </si>
  <si>
    <t>13,12</t>
  </si>
  <si>
    <t>72,60</t>
  </si>
  <si>
    <t>59,47</t>
  </si>
  <si>
    <t>49,91</t>
  </si>
  <si>
    <t>70,85</t>
  </si>
  <si>
    <t>27,19</t>
  </si>
  <si>
    <t>54,92</t>
  </si>
  <si>
    <t>5,92</t>
  </si>
  <si>
    <t>78,12</t>
  </si>
  <si>
    <t>126,01</t>
  </si>
  <si>
    <t>23,70</t>
  </si>
  <si>
    <t>7,80</t>
  </si>
  <si>
    <t>37,50</t>
  </si>
  <si>
    <t>13,23</t>
  </si>
  <si>
    <t>12,90</t>
  </si>
  <si>
    <t>16,94</t>
  </si>
  <si>
    <t>650.000,00</t>
  </si>
  <si>
    <t>901.333,29</t>
  </si>
  <si>
    <t>311,94</t>
  </si>
  <si>
    <t>114,12</t>
  </si>
  <si>
    <t>171,81</t>
  </si>
  <si>
    <t>1,79</t>
  </si>
  <si>
    <t>1,49</t>
  </si>
  <si>
    <t>2,44</t>
  </si>
  <si>
    <t>2,84</t>
  </si>
  <si>
    <t>4,03</t>
  </si>
  <si>
    <t>2,92</t>
  </si>
  <si>
    <t>2,55</t>
  </si>
  <si>
    <t>2,20</t>
  </si>
  <si>
    <t>4,51</t>
  </si>
  <si>
    <t>0,16</t>
  </si>
  <si>
    <t>4,37</t>
  </si>
  <si>
    <t>0,28</t>
  </si>
  <si>
    <t>20,16</t>
  </si>
  <si>
    <t>14,70</t>
  </si>
  <si>
    <t>2,73</t>
  </si>
  <si>
    <t>0,58</t>
  </si>
  <si>
    <t>1,26</t>
  </si>
  <si>
    <t>1,08</t>
  </si>
  <si>
    <t>0,24</t>
  </si>
  <si>
    <t>4,96</t>
  </si>
  <si>
    <t>21,89</t>
  </si>
  <si>
    <t>10,82</t>
  </si>
  <si>
    <t>17,79</t>
  </si>
  <si>
    <t>50,21</t>
  </si>
  <si>
    <t>0,35</t>
  </si>
  <si>
    <t>0,20</t>
  </si>
  <si>
    <t>0,05</t>
  </si>
  <si>
    <t>1,90</t>
  </si>
  <si>
    <t>1,20</t>
  </si>
  <si>
    <t>20,89</t>
  </si>
  <si>
    <t>24,00</t>
  </si>
  <si>
    <t>2,60</t>
  </si>
  <si>
    <t>6,43</t>
  </si>
  <si>
    <t>9,26</t>
  </si>
  <si>
    <t>36,02</t>
  </si>
  <si>
    <t>21,56</t>
  </si>
  <si>
    <t>12,02</t>
  </si>
  <si>
    <t>45,00</t>
  </si>
  <si>
    <t>8,14</t>
  </si>
  <si>
    <t>15,69</t>
  </si>
  <si>
    <t>1,97</t>
  </si>
  <si>
    <t>108,30</t>
  </si>
  <si>
    <t>120,00</t>
  </si>
  <si>
    <t>48,23</t>
  </si>
  <si>
    <t>5,97</t>
  </si>
  <si>
    <t>336,82</t>
  </si>
  <si>
    <t>327,69</t>
  </si>
  <si>
    <t>35,76</t>
  </si>
  <si>
    <t>0,47</t>
  </si>
  <si>
    <t>118,38</t>
  </si>
  <si>
    <t>85,52</t>
  </si>
  <si>
    <t>59,85</t>
  </si>
  <si>
    <t>40,10</t>
  </si>
  <si>
    <t>21,85</t>
  </si>
  <si>
    <t>14,78</t>
  </si>
  <si>
    <t>23,09</t>
  </si>
  <si>
    <t>422,25</t>
  </si>
  <si>
    <t>291,61</t>
  </si>
  <si>
    <t>270,49</t>
  </si>
  <si>
    <t>450,87</t>
  </si>
  <si>
    <t>431,63</t>
  </si>
  <si>
    <t>455,80</t>
  </si>
  <si>
    <t>322,28</t>
  </si>
  <si>
    <t>654,92</t>
  </si>
  <si>
    <t>477,42</t>
  </si>
  <si>
    <t>788,56</t>
  </si>
  <si>
    <t>235,00</t>
  </si>
  <si>
    <t>499,82</t>
  </si>
  <si>
    <t>1.942,80</t>
  </si>
  <si>
    <t>1.447,50</t>
  </si>
  <si>
    <t>21,50</t>
  </si>
  <si>
    <t>22,16</t>
  </si>
  <si>
    <t>26,10</t>
  </si>
  <si>
    <t>41,60</t>
  </si>
  <si>
    <t>28,82</t>
  </si>
  <si>
    <t>21,87</t>
  </si>
  <si>
    <t>22,29</t>
  </si>
  <si>
    <t>22,53</t>
  </si>
  <si>
    <t>24,50</t>
  </si>
  <si>
    <t>22,09</t>
  </si>
  <si>
    <t>24,41</t>
  </si>
  <si>
    <t>23,04</t>
  </si>
  <si>
    <t>6,66</t>
  </si>
  <si>
    <t>19,90</t>
  </si>
  <si>
    <t>19,43</t>
  </si>
  <si>
    <t>17,99</t>
  </si>
  <si>
    <t>17,98</t>
  </si>
  <si>
    <t>40,98</t>
  </si>
  <si>
    <t>164,90</t>
  </si>
  <si>
    <t>37,65</t>
  </si>
  <si>
    <t>21,91</t>
  </si>
  <si>
    <t>29,18</t>
  </si>
  <si>
    <t>13,69</t>
  </si>
  <si>
    <t>18,64</t>
  </si>
  <si>
    <t>14,91</t>
  </si>
  <si>
    <t>170,00</t>
  </si>
  <si>
    <t>12,44</t>
  </si>
  <si>
    <t>156,54</t>
  </si>
  <si>
    <t>4,34</t>
  </si>
  <si>
    <t>5,41</t>
  </si>
  <si>
    <t>18,11</t>
  </si>
  <si>
    <t>17,20</t>
  </si>
  <si>
    <t>11,97</t>
  </si>
  <si>
    <t>199,15</t>
  </si>
  <si>
    <t>9,35</t>
  </si>
  <si>
    <t>6,56</t>
  </si>
  <si>
    <t>53,46</t>
  </si>
  <si>
    <t>7,64</t>
  </si>
  <si>
    <t>289,55</t>
  </si>
  <si>
    <t>312,50</t>
  </si>
  <si>
    <t>387,89</t>
  </si>
  <si>
    <t>17,36</t>
  </si>
  <si>
    <t>35,12</t>
  </si>
  <si>
    <t>24,06</t>
  </si>
  <si>
    <t>181,38</t>
  </si>
  <si>
    <t>22,64</t>
  </si>
  <si>
    <t>30,55</t>
  </si>
  <si>
    <t>13,55</t>
  </si>
  <si>
    <t>4,14</t>
  </si>
  <si>
    <t>14,89</t>
  </si>
  <si>
    <t>4,15</t>
  </si>
  <si>
    <t>2,74</t>
  </si>
  <si>
    <t>13,85</t>
  </si>
  <si>
    <t>9,37</t>
  </si>
  <si>
    <t>46,05</t>
  </si>
  <si>
    <t>9,97</t>
  </si>
  <si>
    <t>19,05</t>
  </si>
  <si>
    <t>2,77</t>
  </si>
  <si>
    <t>60,00</t>
  </si>
  <si>
    <t>59,90</t>
  </si>
  <si>
    <t>136,64</t>
  </si>
  <si>
    <t>104,43</t>
  </si>
  <si>
    <t>117,57</t>
  </si>
  <si>
    <t>27,62</t>
  </si>
  <si>
    <t>54,99</t>
  </si>
  <si>
    <t>116,56</t>
  </si>
  <si>
    <t>363,31</t>
  </si>
  <si>
    <t>18,73</t>
  </si>
  <si>
    <t>65,85</t>
  </si>
  <si>
    <t>67,44</t>
  </si>
  <si>
    <t>58,41</t>
  </si>
  <si>
    <t>671,34</t>
  </si>
  <si>
    <t>138,09</t>
  </si>
  <si>
    <t>253,87</t>
  </si>
  <si>
    <t>272,21</t>
  </si>
  <si>
    <t>290,49</t>
  </si>
  <si>
    <t>330,65</t>
  </si>
  <si>
    <t>230,29</t>
  </si>
  <si>
    <t>383,38</t>
  </si>
  <si>
    <t>543,86</t>
  </si>
  <si>
    <t>861,12</t>
  </si>
  <si>
    <t>208,38</t>
  </si>
  <si>
    <t>55,00</t>
  </si>
  <si>
    <t>44,92</t>
  </si>
  <si>
    <t>2,25</t>
  </si>
  <si>
    <t>171,42</t>
  </si>
  <si>
    <t>0,72</t>
  </si>
  <si>
    <t>2,26</t>
  </si>
  <si>
    <t>76,44</t>
  </si>
  <si>
    <t>38,86</t>
  </si>
  <si>
    <t>23,62</t>
  </si>
  <si>
    <t>44,72</t>
  </si>
  <si>
    <t>17,19</t>
  </si>
  <si>
    <t>19,52</t>
  </si>
  <si>
    <t>42,02</t>
  </si>
  <si>
    <t>32,25</t>
  </si>
  <si>
    <t>29,11</t>
  </si>
  <si>
    <t>10,66</t>
  </si>
  <si>
    <t>7,68</t>
  </si>
  <si>
    <t>25,00</t>
  </si>
  <si>
    <t>84,46</t>
  </si>
  <si>
    <t>6,65</t>
  </si>
  <si>
    <t>210,92</t>
  </si>
  <si>
    <t>0,75</t>
  </si>
  <si>
    <t>1,68</t>
  </si>
  <si>
    <t>9.737,30</t>
  </si>
  <si>
    <t>14.065,00</t>
  </si>
  <si>
    <t>80.299,19</t>
  </si>
  <si>
    <t>112.428,88</t>
  </si>
  <si>
    <t>21.919,19</t>
  </si>
  <si>
    <t>35.874,29</t>
  </si>
  <si>
    <t>58.541,14</t>
  </si>
  <si>
    <t>10.876,17</t>
  </si>
  <si>
    <t>142.162,41</t>
  </si>
  <si>
    <t>17.379,10</t>
  </si>
  <si>
    <t>30.749,39</t>
  </si>
  <si>
    <t>26,58</t>
  </si>
  <si>
    <t>136,75</t>
  </si>
  <si>
    <t>867,07</t>
  </si>
  <si>
    <t>293,98</t>
  </si>
  <si>
    <t>221,42</t>
  </si>
  <si>
    <t>2.902,64</t>
  </si>
  <si>
    <t>632,62</t>
  </si>
  <si>
    <t>981,50</t>
  </si>
  <si>
    <t>1.107,10</t>
  </si>
  <si>
    <t>186,06</t>
  </si>
  <si>
    <t>344,22</t>
  </si>
  <si>
    <t>301,80</t>
  </si>
  <si>
    <t>484,70</t>
  </si>
  <si>
    <t>551,68</t>
  </si>
  <si>
    <t>114,43</t>
  </si>
  <si>
    <t>368,41</t>
  </si>
  <si>
    <t>146,99</t>
  </si>
  <si>
    <t>431,67</t>
  </si>
  <si>
    <t>854,97</t>
  </si>
  <si>
    <t>219,55</t>
  </si>
  <si>
    <t>423,30</t>
  </si>
  <si>
    <t>644,72</t>
  </si>
  <si>
    <t>934,05</t>
  </si>
  <si>
    <t>2.588,26</t>
  </si>
  <si>
    <t>115,36</t>
  </si>
  <si>
    <t>120,94</t>
  </si>
  <si>
    <t>192,11</t>
  </si>
  <si>
    <t>358,17</t>
  </si>
  <si>
    <t>427,95</t>
  </si>
  <si>
    <t>474,47</t>
  </si>
  <si>
    <t>695,89</t>
  </si>
  <si>
    <t>999,18</t>
  </si>
  <si>
    <t>563,87</t>
  </si>
  <si>
    <t>422,37</t>
  </si>
  <si>
    <t>693,10</t>
  </si>
  <si>
    <t>457,72</t>
  </si>
  <si>
    <t>34,02</t>
  </si>
  <si>
    <t>11,08</t>
  </si>
  <si>
    <t>16,15</t>
  </si>
  <si>
    <t>11,65</t>
  </si>
  <si>
    <t>25,19</t>
  </si>
  <si>
    <t>147,75</t>
  </si>
  <si>
    <t>199,62</t>
  </si>
  <si>
    <t>262,74</t>
  </si>
  <si>
    <t>115,12</t>
  </si>
  <si>
    <t>333,89</t>
  </si>
  <si>
    <t>22,96</t>
  </si>
  <si>
    <t>9,69</t>
  </si>
  <si>
    <t>16,69</t>
  </si>
  <si>
    <t>9,16</t>
  </si>
  <si>
    <t>7,16</t>
  </si>
  <si>
    <t>700.000,00</t>
  </si>
  <si>
    <t>70,65</t>
  </si>
  <si>
    <t>864,29</t>
  </si>
  <si>
    <t>358,24</t>
  </si>
  <si>
    <t>200,46</t>
  </si>
  <si>
    <t>124,01</t>
  </si>
  <si>
    <t>491,10</t>
  </si>
  <si>
    <t>132,34</t>
  </si>
  <si>
    <t>93,18</t>
  </si>
  <si>
    <t>514,44</t>
  </si>
  <si>
    <t>710,55</t>
  </si>
  <si>
    <t>1.102,07</t>
  </si>
  <si>
    <t>359,74</t>
  </si>
  <si>
    <t>256,77</t>
  </si>
  <si>
    <t>153,48</t>
  </si>
  <si>
    <t>229,76</t>
  </si>
  <si>
    <t>112,92</t>
  </si>
  <si>
    <t>72,39</t>
  </si>
  <si>
    <t>435,84</t>
  </si>
  <si>
    <t>756,42</t>
  </si>
  <si>
    <t>136,70</t>
  </si>
  <si>
    <t>199,17</t>
  </si>
  <si>
    <t>79,09</t>
  </si>
  <si>
    <t>118,65</t>
  </si>
  <si>
    <t>15,63</t>
  </si>
  <si>
    <t>58,72</t>
  </si>
  <si>
    <t>95,07</t>
  </si>
  <si>
    <t>67,11</t>
  </si>
  <si>
    <t>78,29</t>
  </si>
  <si>
    <t>279,62</t>
  </si>
  <si>
    <t>727,02</t>
  </si>
  <si>
    <t>4,27</t>
  </si>
  <si>
    <t>55,92</t>
  </si>
  <si>
    <t>154,70</t>
  </si>
  <si>
    <t>273,83</t>
  </si>
  <si>
    <t>209,00</t>
  </si>
  <si>
    <t>850,06</t>
  </si>
  <si>
    <t>128,20</t>
  </si>
  <si>
    <t>167,36</t>
  </si>
  <si>
    <t>217,27</t>
  </si>
  <si>
    <t>143,89</t>
  </si>
  <si>
    <t>42,45</t>
  </si>
  <si>
    <t>276,81</t>
  </si>
  <si>
    <t>20,00</t>
  </si>
  <si>
    <t>23,10</t>
  </si>
  <si>
    <t>30,20</t>
  </si>
  <si>
    <t>63,39</t>
  </si>
  <si>
    <t>9,20</t>
  </si>
  <si>
    <t>3.216,68</t>
  </si>
  <si>
    <t>3.339,32</t>
  </si>
  <si>
    <t>5.418,70</t>
  </si>
  <si>
    <t>4.033,46</t>
  </si>
  <si>
    <t>1.510.766,33</t>
  </si>
  <si>
    <t>513,41</t>
  </si>
  <si>
    <t>770.161,73</t>
  </si>
  <si>
    <t>15.196,43</t>
  </si>
  <si>
    <t>8.364,50</t>
  </si>
  <si>
    <t>22.500,00</t>
  </si>
  <si>
    <t>78,01</t>
  </si>
  <si>
    <t>229,56</t>
  </si>
  <si>
    <t>26.388,66</t>
  </si>
  <si>
    <t>61,94</t>
  </si>
  <si>
    <t>196,57</t>
  </si>
  <si>
    <t>160,00</t>
  </si>
  <si>
    <t>99.264,64</t>
  </si>
  <si>
    <t>10.697,06</t>
  </si>
  <si>
    <t>1.128,85</t>
  </si>
  <si>
    <t>624,94</t>
  </si>
  <si>
    <t>17,21</t>
  </si>
  <si>
    <t>49,94</t>
  </si>
  <si>
    <t>76,72</t>
  </si>
  <si>
    <t>22,00</t>
  </si>
  <si>
    <t>322,50</t>
  </si>
  <si>
    <t>243,39</t>
  </si>
  <si>
    <t>351,57</t>
  </si>
  <si>
    <t>94,28</t>
  </si>
  <si>
    <t>114,78</t>
  </si>
  <si>
    <t>350,14</t>
  </si>
  <si>
    <t>196,87</t>
  </si>
  <si>
    <t>623,07</t>
  </si>
  <si>
    <t>675,00</t>
  </si>
  <si>
    <t>311,53</t>
  </si>
  <si>
    <t>190,38</t>
  </si>
  <si>
    <t>225,00</t>
  </si>
  <si>
    <t>180,00</t>
  </si>
  <si>
    <t>5.965,00</t>
  </si>
  <si>
    <t>5.402,94</t>
  </si>
  <si>
    <t>3.193,37</t>
  </si>
  <si>
    <t>3.363,24</t>
  </si>
  <si>
    <t>50,50</t>
  </si>
  <si>
    <t>40,00</t>
  </si>
  <si>
    <t>41,93</t>
  </si>
  <si>
    <t>36,90</t>
  </si>
  <si>
    <t>38,41</t>
  </si>
  <si>
    <t>38,99</t>
  </si>
  <si>
    <t>16,21</t>
  </si>
  <si>
    <t>17,73</t>
  </si>
  <si>
    <t>0,06</t>
  </si>
  <si>
    <t>0,11</t>
  </si>
  <si>
    <t>0,22</t>
  </si>
  <si>
    <t>55,54</t>
  </si>
  <si>
    <t>50,09</t>
  </si>
  <si>
    <t>30,66</t>
  </si>
  <si>
    <t>473,18</t>
  </si>
  <si>
    <t>597,79</t>
  </si>
  <si>
    <t>957,14</t>
  </si>
  <si>
    <t>3,76</t>
  </si>
  <si>
    <t>1.064,46</t>
  </si>
  <si>
    <t>173,36</t>
  </si>
  <si>
    <t>192,38</t>
  </si>
  <si>
    <t>89,47</t>
  </si>
  <si>
    <t>134,22</t>
  </si>
  <si>
    <t>1,56</t>
  </si>
  <si>
    <t>8,63</t>
  </si>
  <si>
    <t>2,64</t>
  </si>
  <si>
    <t>11.359,90</t>
  </si>
  <si>
    <t>107,53</t>
  </si>
  <si>
    <t>16,67</t>
  </si>
  <si>
    <t>10,58</t>
  </si>
  <si>
    <t>7,13</t>
  </si>
  <si>
    <t>14,26</t>
  </si>
  <si>
    <t>5,78</t>
  </si>
  <si>
    <t>11,48</t>
  </si>
  <si>
    <t>8,20</t>
  </si>
  <si>
    <t>14,66</t>
  </si>
  <si>
    <t>439,61</t>
  </si>
  <si>
    <t>749,29</t>
  </si>
  <si>
    <t>3.920,00</t>
  </si>
  <si>
    <t>6,83</t>
  </si>
  <si>
    <t>35,90</t>
  </si>
  <si>
    <t>39,29</t>
  </si>
  <si>
    <t>25,31</t>
  </si>
  <si>
    <t>13,10</t>
  </si>
  <si>
    <t>405,14</t>
  </si>
  <si>
    <t>1.103,05</t>
  </si>
  <si>
    <t>56,97</t>
  </si>
  <si>
    <t>15,85</t>
  </si>
  <si>
    <t>13,91</t>
  </si>
  <si>
    <t>13,71</t>
  </si>
  <si>
    <t>35,13</t>
  </si>
  <si>
    <t>486,79</t>
  </si>
  <si>
    <t>5.144,35</t>
  </si>
  <si>
    <t>8.271,64</t>
  </si>
  <si>
    <t>3.800,00</t>
  </si>
  <si>
    <t>11,17</t>
  </si>
  <si>
    <t>28,45</t>
  </si>
  <si>
    <t>17,12</t>
  </si>
  <si>
    <t>11,34</t>
  </si>
  <si>
    <t>23,74</t>
  </si>
  <si>
    <t>65,05</t>
  </si>
  <si>
    <t>15,91</t>
  </si>
  <si>
    <t>6,42</t>
  </si>
  <si>
    <t>158,15</t>
  </si>
  <si>
    <t>113,50</t>
  </si>
  <si>
    <t>3,51</t>
  </si>
  <si>
    <t>0,70</t>
  </si>
  <si>
    <t>8,27</t>
  </si>
  <si>
    <t>9,48</t>
  </si>
  <si>
    <t>0,12</t>
  </si>
  <si>
    <t>0,37</t>
  </si>
  <si>
    <t>3,47</t>
  </si>
  <si>
    <t>10,10</t>
  </si>
  <si>
    <t>25,08</t>
  </si>
  <si>
    <t>1,28</t>
  </si>
  <si>
    <t>11,44</t>
  </si>
  <si>
    <t>8,81</t>
  </si>
  <si>
    <t>18,38</t>
  </si>
  <si>
    <t>15,79</t>
  </si>
  <si>
    <t>17,42</t>
  </si>
  <si>
    <t>20,13</t>
  </si>
  <si>
    <t>12,55</t>
  </si>
  <si>
    <t>52,30</t>
  </si>
  <si>
    <t>31,94</t>
  </si>
  <si>
    <t>58,90</t>
  </si>
  <si>
    <t>13,06</t>
  </si>
  <si>
    <t>7,41</t>
  </si>
  <si>
    <t>7.972,06</t>
  </si>
  <si>
    <t>26,24</t>
  </si>
  <si>
    <t>24,07</t>
  </si>
  <si>
    <t>52,14</t>
  </si>
  <si>
    <t>29,92</t>
  </si>
  <si>
    <t>31,34</t>
  </si>
  <si>
    <t>41,03</t>
  </si>
  <si>
    <t>107,78</t>
  </si>
  <si>
    <t>210,59</t>
  </si>
  <si>
    <t>367,03</t>
  </si>
  <si>
    <t>112,51</t>
  </si>
  <si>
    <t>134,17</t>
  </si>
  <si>
    <t>154,57</t>
  </si>
  <si>
    <t>48,37</t>
  </si>
  <si>
    <t>19,46</t>
  </si>
  <si>
    <t>295,85</t>
  </si>
  <si>
    <t>36,35</t>
  </si>
  <si>
    <t>14,13</t>
  </si>
  <si>
    <t>65,41</t>
  </si>
  <si>
    <t>120,52</t>
  </si>
  <si>
    <t>212,71</t>
  </si>
  <si>
    <t>288,73</t>
  </si>
  <si>
    <t>399,37</t>
  </si>
  <si>
    <t>692,64</t>
  </si>
  <si>
    <t>930,33</t>
  </si>
  <si>
    <t>1.302,47</t>
  </si>
  <si>
    <t>654,95</t>
  </si>
  <si>
    <t>604,71</t>
  </si>
  <si>
    <t>795,43</t>
  </si>
  <si>
    <t>961,78</t>
  </si>
  <si>
    <t>1.460,62</t>
  </si>
  <si>
    <t>176,76</t>
  </si>
  <si>
    <t>238,16</t>
  </si>
  <si>
    <t>288,40</t>
  </si>
  <si>
    <t>496,79</t>
  </si>
  <si>
    <t>517,63</t>
  </si>
  <si>
    <t>554,48</t>
  </si>
  <si>
    <t>319,16</t>
  </si>
  <si>
    <t>5,75</t>
  </si>
  <si>
    <t>12,98</t>
  </si>
  <si>
    <t>43,81</t>
  </si>
  <si>
    <t>3,20</t>
  </si>
  <si>
    <t>12,33</t>
  </si>
  <si>
    <t>212,53</t>
  </si>
  <si>
    <t>17,18</t>
  </si>
  <si>
    <t>12,80</t>
  </si>
  <si>
    <t>18,49</t>
  </si>
  <si>
    <t>181,71</t>
  </si>
  <si>
    <t>114,55</t>
  </si>
  <si>
    <t>4,85</t>
  </si>
  <si>
    <t>270,93</t>
  </si>
  <si>
    <t>356,56</t>
  </si>
  <si>
    <t>58,74</t>
  </si>
  <si>
    <t>931.949,24</t>
  </si>
  <si>
    <t>1.435.231,52</t>
  </si>
  <si>
    <t>41,95</t>
  </si>
  <si>
    <t>0,48</t>
  </si>
  <si>
    <t>1,60</t>
  </si>
  <si>
    <t>47,60</t>
  </si>
  <si>
    <t>391,09</t>
  </si>
  <si>
    <t>194,66</t>
  </si>
  <si>
    <t>141,99</t>
  </si>
  <si>
    <t>8.231,81</t>
  </si>
  <si>
    <t>14.076,39</t>
  </si>
  <si>
    <t>4.283,62</t>
  </si>
  <si>
    <t>77.066,32</t>
  </si>
  <si>
    <t>2.312,73</t>
  </si>
  <si>
    <t>134.107,70</t>
  </si>
  <si>
    <t>647.029,46</t>
  </si>
  <si>
    <t>392.649,25</t>
  </si>
  <si>
    <t>527.982,35</t>
  </si>
  <si>
    <t>3.516,58</t>
  </si>
  <si>
    <t>7.016,57</t>
  </si>
  <si>
    <t>773,97</t>
  </si>
  <si>
    <t>7.693,61</t>
  </si>
  <si>
    <t>13,74</t>
  </si>
  <si>
    <t>0,91</t>
  </si>
  <si>
    <t>1.939,98</t>
  </si>
  <si>
    <t>2.284,34</t>
  </si>
  <si>
    <t>2.009,86</t>
  </si>
  <si>
    <t>2.030,77</t>
  </si>
  <si>
    <t>1.465,88</t>
  </si>
  <si>
    <t>13.454,13</t>
  </si>
  <si>
    <t>10.386,17</t>
  </si>
  <si>
    <t>47,80</t>
  </si>
  <si>
    <t>598.866,64</t>
  </si>
  <si>
    <t>0,69</t>
  </si>
  <si>
    <t>158.154,42</t>
  </si>
  <si>
    <t>4,46</t>
  </si>
  <si>
    <t>6,52</t>
  </si>
  <si>
    <t>3.697,70</t>
  </si>
  <si>
    <t>215,99</t>
  </si>
  <si>
    <t>6,05</t>
  </si>
  <si>
    <t>10,14</t>
  </si>
  <si>
    <t>13,48</t>
  </si>
  <si>
    <t>42,21</t>
  </si>
  <si>
    <t>9,86</t>
  </si>
  <si>
    <t>13,92</t>
  </si>
  <si>
    <t>27,85</t>
  </si>
  <si>
    <t>10,69</t>
  </si>
  <si>
    <t>4,35</t>
  </si>
  <si>
    <t>4,26</t>
  </si>
  <si>
    <t>18,24</t>
  </si>
  <si>
    <t>5,33</t>
  </si>
  <si>
    <t>10,98</t>
  </si>
  <si>
    <t>47,43</t>
  </si>
  <si>
    <t>93,83</t>
  </si>
  <si>
    <t>28,03</t>
  </si>
  <si>
    <t>140,50</t>
  </si>
  <si>
    <t>56,19</t>
  </si>
  <si>
    <t>106.150,00</t>
  </si>
  <si>
    <t>48,00</t>
  </si>
  <si>
    <t>67,94</t>
  </si>
  <si>
    <t>54,22</t>
  </si>
  <si>
    <t>24,22</t>
  </si>
  <si>
    <t>32,77</t>
  </si>
  <si>
    <t>30,86</t>
  </si>
  <si>
    <t>15,00</t>
  </si>
  <si>
    <t>16,39</t>
  </si>
  <si>
    <t>290,00</t>
  </si>
  <si>
    <t>354,26</t>
  </si>
  <si>
    <t>18,68</t>
  </si>
  <si>
    <t>268,26</t>
  </si>
  <si>
    <t>25,29</t>
  </si>
  <si>
    <t>20,50</t>
  </si>
  <si>
    <t>52,24</t>
  </si>
  <si>
    <t>310,00</t>
  </si>
  <si>
    <t>382,12</t>
  </si>
  <si>
    <t>475,74</t>
  </si>
  <si>
    <t>507,97</t>
  </si>
  <si>
    <t>615,39</t>
  </si>
  <si>
    <t>942,27</t>
  </si>
  <si>
    <t>1.074,25</t>
  </si>
  <si>
    <t>42,25</t>
  </si>
  <si>
    <t>40,64</t>
  </si>
  <si>
    <t>51,34</t>
  </si>
  <si>
    <t>35,77</t>
  </si>
  <si>
    <t>48,99</t>
  </si>
  <si>
    <t>52,73</t>
  </si>
  <si>
    <t>67,83</t>
  </si>
  <si>
    <t>3.563,75</t>
  </si>
  <si>
    <t>43,52</t>
  </si>
  <si>
    <t>67,78</t>
  </si>
  <si>
    <t>46,46</t>
  </si>
  <si>
    <t>96,59</t>
  </si>
  <si>
    <t>81,23</t>
  </si>
  <si>
    <t>75,38</t>
  </si>
  <si>
    <t>34,44</t>
  </si>
  <si>
    <t>9,23</t>
  </si>
  <si>
    <t>9,05</t>
  </si>
  <si>
    <t>25,25</t>
  </si>
  <si>
    <t>24,86</t>
  </si>
  <si>
    <t>12,92</t>
  </si>
  <si>
    <t>10,23</t>
  </si>
  <si>
    <t>57,49</t>
  </si>
  <si>
    <t>134.732,73</t>
  </si>
  <si>
    <t>128.548,78</t>
  </si>
  <si>
    <t>4,41</t>
  </si>
  <si>
    <t>4.452,67</t>
  </si>
  <si>
    <t>2.703,16</t>
  </si>
  <si>
    <t>358.024,62</t>
  </si>
  <si>
    <t>167,77</t>
  </si>
  <si>
    <t>138,69</t>
  </si>
  <si>
    <t>180,63</t>
  </si>
  <si>
    <t>111,27</t>
  </si>
  <si>
    <t>250,54</t>
  </si>
  <si>
    <t>321,28</t>
  </si>
  <si>
    <t>192,90</t>
  </si>
  <si>
    <t>20,42</t>
  </si>
  <si>
    <t>750,66</t>
  </si>
  <si>
    <t>153,45</t>
  </si>
  <si>
    <t>228,42</t>
  </si>
  <si>
    <t>287,98</t>
  </si>
  <si>
    <t>10.372,16</t>
  </si>
  <si>
    <t>3.191,19</t>
  </si>
  <si>
    <t>174,69</t>
  </si>
  <si>
    <t>5.409,52</t>
  </si>
  <si>
    <t>7.179,48</t>
  </si>
  <si>
    <t>322,84</t>
  </si>
  <si>
    <t>6.705,24</t>
  </si>
  <si>
    <t>382,23</t>
  </si>
  <si>
    <t>99,66</t>
  </si>
  <si>
    <t>48,14</t>
  </si>
  <si>
    <t>7,14</t>
  </si>
  <si>
    <t>6,27</t>
  </si>
  <si>
    <t>2,42</t>
  </si>
  <si>
    <t>3,11</t>
  </si>
  <si>
    <t>4,19</t>
  </si>
  <si>
    <t>4,44</t>
  </si>
  <si>
    <t>4,68</t>
  </si>
  <si>
    <t>7,12</t>
  </si>
  <si>
    <t>49,21</t>
  </si>
  <si>
    <t>2,02</t>
  </si>
  <si>
    <t>3,26</t>
  </si>
  <si>
    <t>3,15</t>
  </si>
  <si>
    <t>15,83</t>
  </si>
  <si>
    <t>29,78</t>
  </si>
  <si>
    <t>103,25</t>
  </si>
  <si>
    <t>2,37</t>
  </si>
  <si>
    <t>43,46</t>
  </si>
  <si>
    <t>61,09</t>
  </si>
  <si>
    <t>87,75</t>
  </si>
  <si>
    <t>49,86</t>
  </si>
  <si>
    <t>61,89</t>
  </si>
  <si>
    <t>93,49</t>
  </si>
  <si>
    <t>31,77</t>
  </si>
  <si>
    <t>41,52</t>
  </si>
  <si>
    <t>34,28</t>
  </si>
  <si>
    <t>41,92</t>
  </si>
  <si>
    <t>34,99</t>
  </si>
  <si>
    <t>45,03</t>
  </si>
  <si>
    <t>59,86</t>
  </si>
  <si>
    <t>72,98</t>
  </si>
  <si>
    <t>21,01</t>
  </si>
  <si>
    <t>28,25</t>
  </si>
  <si>
    <t>41,73</t>
  </si>
  <si>
    <t>135,65</t>
  </si>
  <si>
    <t>177,39</t>
  </si>
  <si>
    <t>283,82</t>
  </si>
  <si>
    <t>22,39</t>
  </si>
  <si>
    <t>222,77</t>
  </si>
  <si>
    <t>45,69</t>
  </si>
  <si>
    <t>79,54</t>
  </si>
  <si>
    <t>1,86</t>
  </si>
  <si>
    <t>578,72</t>
  </si>
  <si>
    <t>107,44</t>
  </si>
  <si>
    <t>12,14</t>
  </si>
  <si>
    <t>20,37</t>
  </si>
  <si>
    <t>38,42</t>
  </si>
  <si>
    <t>2,13</t>
  </si>
  <si>
    <t>5,54</t>
  </si>
  <si>
    <t>81,64</t>
  </si>
  <si>
    <t>58,73</t>
  </si>
  <si>
    <t>68,03</t>
  </si>
  <si>
    <t>74,19</t>
  </si>
  <si>
    <t>15,55</t>
  </si>
  <si>
    <t>19,54</t>
  </si>
  <si>
    <t>3,72</t>
  </si>
  <si>
    <t>3,62</t>
  </si>
  <si>
    <t>225.337,12</t>
  </si>
  <si>
    <t>608.840,39</t>
  </si>
  <si>
    <t>70.127,20</t>
  </si>
  <si>
    <t>4.797,40</t>
  </si>
  <si>
    <t>1.470.425,78</t>
  </si>
  <si>
    <t>1.514.276,75</t>
  </si>
  <si>
    <t>815.170,02</t>
  </si>
  <si>
    <t>719.505,07</t>
  </si>
  <si>
    <t>9.388,39</t>
  </si>
  <si>
    <t>2.755,30</t>
  </si>
  <si>
    <t>577.200,00</t>
  </si>
  <si>
    <t>1.026.133,29</t>
  </si>
  <si>
    <t>100.425,00</t>
  </si>
  <si>
    <t>341.447,21</t>
  </si>
  <si>
    <t>197.917,90</t>
  </si>
  <si>
    <t>134.492,53</t>
  </si>
  <si>
    <t>159.490,30</t>
  </si>
  <si>
    <t>370.882,00</t>
  </si>
  <si>
    <t>72.704,08</t>
  </si>
  <si>
    <t>164,24</t>
  </si>
  <si>
    <t>137,59</t>
  </si>
  <si>
    <t>158,34</t>
  </si>
  <si>
    <t>63,08</t>
  </si>
  <si>
    <t>61,22</t>
  </si>
  <si>
    <t>28,61</t>
  </si>
  <si>
    <t>0,53</t>
  </si>
  <si>
    <t>2,00</t>
  </si>
  <si>
    <t>0,62</t>
  </si>
  <si>
    <t>6,19</t>
  </si>
  <si>
    <t>37,73</t>
  </si>
  <si>
    <t>17,71</t>
  </si>
  <si>
    <t>4,20</t>
  </si>
  <si>
    <t>3,93</t>
  </si>
  <si>
    <t>65,99</t>
  </si>
  <si>
    <t>78,76</t>
  </si>
  <si>
    <t>1,81</t>
  </si>
  <si>
    <t>2,45</t>
  </si>
  <si>
    <t>4,64</t>
  </si>
  <si>
    <t>6,90</t>
  </si>
  <si>
    <t>23,54</t>
  </si>
  <si>
    <t>17,24</t>
  </si>
  <si>
    <t>3.684,13</t>
  </si>
  <si>
    <t>6.251,85</t>
  </si>
  <si>
    <t>4.614,46</t>
  </si>
  <si>
    <t>7.414,77</t>
  </si>
  <si>
    <t>275.000,00</t>
  </si>
  <si>
    <t>424.405,68</t>
  </si>
  <si>
    <t>417.448,21</t>
  </si>
  <si>
    <t>509.286,82</t>
  </si>
  <si>
    <t>524.609,11</t>
  </si>
  <si>
    <t>2,53</t>
  </si>
  <si>
    <t>458,86</t>
  </si>
  <si>
    <t>547,10</t>
  </si>
  <si>
    <t>552,47</t>
  </si>
  <si>
    <t>721,28</t>
  </si>
  <si>
    <t>775,00</t>
  </si>
  <si>
    <t>21,31</t>
  </si>
  <si>
    <t>23,13</t>
  </si>
  <si>
    <t>402,56</t>
  </si>
  <si>
    <t>527,80</t>
  </si>
  <si>
    <t>496,12</t>
  </si>
  <si>
    <t>46,91</t>
  </si>
  <si>
    <t>49,24</t>
  </si>
  <si>
    <t>23,24</t>
  </si>
  <si>
    <t>632.675,78</t>
  </si>
  <si>
    <t>17.585,00</t>
  </si>
  <si>
    <t>23.856,57</t>
  </si>
  <si>
    <t>25.824,12</t>
  </si>
  <si>
    <t>27.791,67</t>
  </si>
  <si>
    <t>29.759,23</t>
  </si>
  <si>
    <t>33.940,27</t>
  </si>
  <si>
    <t>56.567,13</t>
  </si>
  <si>
    <t>75.443,33</t>
  </si>
  <si>
    <t>68.163,39</t>
  </si>
  <si>
    <t>92.450,00</t>
  </si>
  <si>
    <t>61.375,66</t>
  </si>
  <si>
    <t>77.144,73</t>
  </si>
  <si>
    <t>113.784,61</t>
  </si>
  <si>
    <t>64.931,43</t>
  </si>
  <si>
    <t>199.706,57</t>
  </si>
  <si>
    <t>219.628,04</t>
  </si>
  <si>
    <t>258.241,25</t>
  </si>
  <si>
    <t>660.520,78</t>
  </si>
  <si>
    <t>668.543,19</t>
  </si>
  <si>
    <t>235.000,00</t>
  </si>
  <si>
    <t>334.079,57</t>
  </si>
  <si>
    <t>566.986,33</t>
  </si>
  <si>
    <t>290.679,93</t>
  </si>
  <si>
    <t>273.236,33</t>
  </si>
  <si>
    <t>199.554,62</t>
  </si>
  <si>
    <t>450.184,09</t>
  </si>
  <si>
    <t>397.058,59</t>
  </si>
  <si>
    <t>252.088,58</t>
  </si>
  <si>
    <t>330.157,49</t>
  </si>
  <si>
    <t>4,57</t>
  </si>
  <si>
    <t>3,31</t>
  </si>
  <si>
    <t>50,06</t>
  </si>
  <si>
    <t>3,39</t>
  </si>
  <si>
    <t>4,53</t>
  </si>
  <si>
    <t>10,34</t>
  </si>
  <si>
    <t>1,83</t>
  </si>
  <si>
    <t>17,44</t>
  </si>
  <si>
    <t>6,54</t>
  </si>
  <si>
    <t>14,28</t>
  </si>
  <si>
    <t>18,98</t>
  </si>
  <si>
    <t>42,89</t>
  </si>
  <si>
    <t>3,73</t>
  </si>
  <si>
    <t>28,53</t>
  </si>
  <si>
    <t>7,98</t>
  </si>
  <si>
    <t>6,99</t>
  </si>
  <si>
    <t>23,69</t>
  </si>
  <si>
    <t>40,19</t>
  </si>
  <si>
    <t>40,69</t>
  </si>
  <si>
    <t>11,14</t>
  </si>
  <si>
    <t>15,52</t>
  </si>
  <si>
    <t>16,80</t>
  </si>
  <si>
    <t>33,20</t>
  </si>
  <si>
    <t>23,50</t>
  </si>
  <si>
    <t>2,81</t>
  </si>
  <si>
    <t>2,76</t>
  </si>
  <si>
    <t>3,38</t>
  </si>
  <si>
    <t>6,40</t>
  </si>
  <si>
    <t>6,86</t>
  </si>
  <si>
    <t>1,75</t>
  </si>
  <si>
    <t>9,07</t>
  </si>
  <si>
    <t>55,52</t>
  </si>
  <si>
    <t>34,13</t>
  </si>
  <si>
    <t>7,97</t>
  </si>
  <si>
    <t>28,00</t>
  </si>
  <si>
    <t>1,37</t>
  </si>
  <si>
    <t>0,80</t>
  </si>
  <si>
    <t>24,85</t>
  </si>
  <si>
    <t>68,62</t>
  </si>
  <si>
    <t>20,19</t>
  </si>
  <si>
    <t>4,62</t>
  </si>
  <si>
    <t>104,25</t>
  </si>
  <si>
    <t>95,94</t>
  </si>
  <si>
    <t>29,16</t>
  </si>
  <si>
    <t>676,10</t>
  </si>
  <si>
    <t>5,16</t>
  </si>
  <si>
    <t>8,15</t>
  </si>
  <si>
    <t>64,53</t>
  </si>
  <si>
    <t>10,35</t>
  </si>
  <si>
    <t>879,90</t>
  </si>
  <si>
    <t>11,49</t>
  </si>
  <si>
    <t>7,21</t>
  </si>
  <si>
    <t>3,91</t>
  </si>
  <si>
    <t>16,31</t>
  </si>
  <si>
    <t>7,77</t>
  </si>
  <si>
    <t>14,17</t>
  </si>
  <si>
    <t>51,61</t>
  </si>
  <si>
    <t>75,30</t>
  </si>
  <si>
    <t>102,39</t>
  </si>
  <si>
    <t>262,42</t>
  </si>
  <si>
    <t>2,40</t>
  </si>
  <si>
    <t>4,97</t>
  </si>
  <si>
    <t>119,70</t>
  </si>
  <si>
    <t>2.678.964,84</t>
  </si>
  <si>
    <t>1.799.714,84</t>
  </si>
  <si>
    <t>17,95</t>
  </si>
  <si>
    <t>196,74</t>
  </si>
  <si>
    <t>165,78</t>
  </si>
  <si>
    <t>184,13</t>
  </si>
  <si>
    <t>115,08</t>
  </si>
  <si>
    <t>86.350,84</t>
  </si>
  <si>
    <t>39,13</t>
  </si>
  <si>
    <t>26,85</t>
  </si>
  <si>
    <t>65,45</t>
  </si>
  <si>
    <t>71,86</t>
  </si>
  <si>
    <t>6,58</t>
  </si>
  <si>
    <t>81,01</t>
  </si>
  <si>
    <t>281,12</t>
  </si>
  <si>
    <t>71,58</t>
  </si>
  <si>
    <t>9,45</t>
  </si>
  <si>
    <t>17,07</t>
  </si>
  <si>
    <t>57,61</t>
  </si>
  <si>
    <t>11,88</t>
  </si>
  <si>
    <t>173,77</t>
  </si>
  <si>
    <t>214,04</t>
  </si>
  <si>
    <t>10,70</t>
  </si>
  <si>
    <t>8,03</t>
  </si>
  <si>
    <t>8,17</t>
  </si>
  <si>
    <t>9,57</t>
  </si>
  <si>
    <t>17,28</t>
  </si>
  <si>
    <t>8,49</t>
  </si>
  <si>
    <t>18,88</t>
  </si>
  <si>
    <t>27,97</t>
  </si>
  <si>
    <t>24,64</t>
  </si>
  <si>
    <t>35,64</t>
  </si>
  <si>
    <t>17,22</t>
  </si>
  <si>
    <t>27,30</t>
  </si>
  <si>
    <t>36,69</t>
  </si>
  <si>
    <t>6,95</t>
  </si>
  <si>
    <t>50,17</t>
  </si>
  <si>
    <t>17,60</t>
  </si>
  <si>
    <t>16,97</t>
  </si>
  <si>
    <t>19,85</t>
  </si>
  <si>
    <t>8,93</t>
  </si>
  <si>
    <t>21,13</t>
  </si>
  <si>
    <t>29,25</t>
  </si>
  <si>
    <t>10,27</t>
  </si>
  <si>
    <t>12,06</t>
  </si>
  <si>
    <t>9,56</t>
  </si>
  <si>
    <t>13,15</t>
  </si>
  <si>
    <t>16,61</t>
  </si>
  <si>
    <t>18,39</t>
  </si>
  <si>
    <t>14,41</t>
  </si>
  <si>
    <t>1,48</t>
  </si>
  <si>
    <t>11,24</t>
  </si>
  <si>
    <t>0,97</t>
  </si>
  <si>
    <t>0,36</t>
  </si>
  <si>
    <t>479,38</t>
  </si>
  <si>
    <t>429,40</t>
  </si>
  <si>
    <t>520,76</t>
  </si>
  <si>
    <t>533,99</t>
  </si>
  <si>
    <t>24,59</t>
  </si>
  <si>
    <t>1,74</t>
  </si>
  <si>
    <t>2,82</t>
  </si>
  <si>
    <t>3,25</t>
  </si>
  <si>
    <t>4,06</t>
  </si>
  <si>
    <t>5,42</t>
  </si>
  <si>
    <t>6,50</t>
  </si>
  <si>
    <t>1,25</t>
  </si>
  <si>
    <t>1,61</t>
  </si>
  <si>
    <t>1,78</t>
  </si>
  <si>
    <t>14,08</t>
  </si>
  <si>
    <t>35,27</t>
  </si>
  <si>
    <t>56,56</t>
  </si>
  <si>
    <t>0,43</t>
  </si>
  <si>
    <t>0,51</t>
  </si>
  <si>
    <t>1,41</t>
  </si>
  <si>
    <t>0,76</t>
  </si>
  <si>
    <t>35,75</t>
  </si>
  <si>
    <t>3,50</t>
  </si>
  <si>
    <t>4,73</t>
  </si>
  <si>
    <t>0,71</t>
  </si>
  <si>
    <t>17,35</t>
  </si>
  <si>
    <t>13,61</t>
  </si>
  <si>
    <t>6,06</t>
  </si>
  <si>
    <t>55,25</t>
  </si>
  <si>
    <t>1,44</t>
  </si>
  <si>
    <t>3,01</t>
  </si>
  <si>
    <t>3,70</t>
  </si>
  <si>
    <t>5,12</t>
  </si>
  <si>
    <t>23,91</t>
  </si>
  <si>
    <t>7,92</t>
  </si>
  <si>
    <t>8,87</t>
  </si>
  <si>
    <t>11,72</t>
  </si>
  <si>
    <t>16,37</t>
  </si>
  <si>
    <t>115,44</t>
  </si>
  <si>
    <t>131,93</t>
  </si>
  <si>
    <t>126,44</t>
  </si>
  <si>
    <t>153,91</t>
  </si>
  <si>
    <t>15,61</t>
  </si>
  <si>
    <t>26,35</t>
  </si>
  <si>
    <t>29,14</t>
  </si>
  <si>
    <t>7,19</t>
  </si>
  <si>
    <t>11,94</t>
  </si>
  <si>
    <t>16,42</t>
  </si>
  <si>
    <t>6,55</t>
  </si>
  <si>
    <t>8,88</t>
  </si>
  <si>
    <t>17,06</t>
  </si>
  <si>
    <t>20,22</t>
  </si>
  <si>
    <t>19,41</t>
  </si>
  <si>
    <t>6,23</t>
  </si>
  <si>
    <t>20,63</t>
  </si>
  <si>
    <t>31,00</t>
  </si>
  <si>
    <t>13,58</t>
  </si>
  <si>
    <t>28,15</t>
  </si>
  <si>
    <t>9,89</t>
  </si>
  <si>
    <t>18,21</t>
  </si>
  <si>
    <t>31,84</t>
  </si>
  <si>
    <t>5,56</t>
  </si>
  <si>
    <t>14,98</t>
  </si>
  <si>
    <t>15,76</t>
  </si>
  <si>
    <t>14,02</t>
  </si>
  <si>
    <t>17,62</t>
  </si>
  <si>
    <t>13,67</t>
  </si>
  <si>
    <t>15,82</t>
  </si>
  <si>
    <t>22,97</t>
  </si>
  <si>
    <t>19,39</t>
  </si>
  <si>
    <t>18,75</t>
  </si>
  <si>
    <t>5,91</t>
  </si>
  <si>
    <t>213,24</t>
  </si>
  <si>
    <t>155,50</t>
  </si>
  <si>
    <t>180,70</t>
  </si>
  <si>
    <t>105,92</t>
  </si>
  <si>
    <t>24,72</t>
  </si>
  <si>
    <t>22,47</t>
  </si>
  <si>
    <t>49,35</t>
  </si>
  <si>
    <t>76,42</t>
  </si>
  <si>
    <t>20,34</t>
  </si>
  <si>
    <t>13,95</t>
  </si>
  <si>
    <t>18,95</t>
  </si>
  <si>
    <t>78,55</t>
  </si>
  <si>
    <t>48,58</t>
  </si>
  <si>
    <t>54,68</t>
  </si>
  <si>
    <t>50,85</t>
  </si>
  <si>
    <t>69,64</t>
  </si>
  <si>
    <t>146,42</t>
  </si>
  <si>
    <t>1.494,36</t>
  </si>
  <si>
    <t>1.624,30</t>
  </si>
  <si>
    <t>1.822,08</t>
  </si>
  <si>
    <t>1.873,37</t>
  </si>
  <si>
    <t>1.832,62</t>
  </si>
  <si>
    <t>2.274,03</t>
  </si>
  <si>
    <t>6,82</t>
  </si>
  <si>
    <t>9,17</t>
  </si>
  <si>
    <t>3,64</t>
  </si>
  <si>
    <t>0,27</t>
  </si>
  <si>
    <t>0,21</t>
  </si>
  <si>
    <t>0,19</t>
  </si>
  <si>
    <t>0,26</t>
  </si>
  <si>
    <t>264,89</t>
  </si>
  <si>
    <t>144,69</t>
  </si>
  <si>
    <t>132,65</t>
  </si>
  <si>
    <t>32,23</t>
  </si>
  <si>
    <t>61,45</t>
  </si>
  <si>
    <t>51,80</t>
  </si>
  <si>
    <t>323,68</t>
  </si>
  <si>
    <t>1.947,67</t>
  </si>
  <si>
    <t>866,84</t>
  </si>
  <si>
    <t>3.055,19</t>
  </si>
  <si>
    <t>1,63</t>
  </si>
  <si>
    <t>4.585,96</t>
  </si>
  <si>
    <t>105,45</t>
  </si>
  <si>
    <t>200,72</t>
  </si>
  <si>
    <t>96,25</t>
  </si>
  <si>
    <t>108,91</t>
  </si>
  <si>
    <t>164,32</t>
  </si>
  <si>
    <t>3,22</t>
  </si>
  <si>
    <t>45,10</t>
  </si>
  <si>
    <t>67,84</t>
  </si>
  <si>
    <t>24,42</t>
  </si>
  <si>
    <t>6,02</t>
  </si>
  <si>
    <t>2,32</t>
  </si>
  <si>
    <t>207,93</t>
  </si>
  <si>
    <t>279,15</t>
  </si>
  <si>
    <t>85,75</t>
  </si>
  <si>
    <t>39.665,65</t>
  </si>
  <si>
    <t>1,96</t>
  </si>
  <si>
    <t>7,62</t>
  </si>
  <si>
    <t>15,46</t>
  </si>
  <si>
    <t>15,35</t>
  </si>
  <si>
    <t>23,48</t>
  </si>
  <si>
    <t>26,32</t>
  </si>
  <si>
    <t>0,32</t>
  </si>
  <si>
    <t>125,53</t>
  </si>
  <si>
    <t>5,00</t>
  </si>
  <si>
    <t>13,20</t>
  </si>
  <si>
    <t>697,69</t>
  </si>
  <si>
    <t>4,86</t>
  </si>
  <si>
    <t>101,40</t>
  </si>
  <si>
    <t>181,41</t>
  </si>
  <si>
    <t>13,13</t>
  </si>
  <si>
    <t>17,76</t>
  </si>
  <si>
    <t>16,96</t>
  </si>
  <si>
    <t>23,84</t>
  </si>
  <si>
    <t>46,60</t>
  </si>
  <si>
    <t>25,45</t>
  </si>
  <si>
    <t>36,36</t>
  </si>
  <si>
    <t>59,60</t>
  </si>
  <si>
    <t>46,49</t>
  </si>
  <si>
    <t>93,99</t>
  </si>
  <si>
    <t>56,95</t>
  </si>
  <si>
    <t>73,26</t>
  </si>
  <si>
    <t>189,10</t>
  </si>
  <si>
    <t>93,70</t>
  </si>
  <si>
    <t>147,20</t>
  </si>
  <si>
    <t>255,72</t>
  </si>
  <si>
    <t>148,85</t>
  </si>
  <si>
    <t>199,28</t>
  </si>
  <si>
    <t>21,24</t>
  </si>
  <si>
    <t>28,32</t>
  </si>
  <si>
    <t>61,43</t>
  </si>
  <si>
    <t>89,73</t>
  </si>
  <si>
    <t>139,41</t>
  </si>
  <si>
    <t>127,58</t>
  </si>
  <si>
    <t>254,88</t>
  </si>
  <si>
    <t>576,65</t>
  </si>
  <si>
    <t>661,54</t>
  </si>
  <si>
    <t>42,07</t>
  </si>
  <si>
    <t>66,09</t>
  </si>
  <si>
    <t>101,52</t>
  </si>
  <si>
    <t>132,28</t>
  </si>
  <si>
    <t>217,34</t>
  </si>
  <si>
    <t>424,39</t>
  </si>
  <si>
    <t>694,30</t>
  </si>
  <si>
    <t>1,67</t>
  </si>
  <si>
    <t>2,46</t>
  </si>
  <si>
    <t>427,05</t>
  </si>
  <si>
    <t>9,83</t>
  </si>
  <si>
    <t>25,41</t>
  </si>
  <si>
    <t>23,39</t>
  </si>
  <si>
    <t>273,80</t>
  </si>
  <si>
    <t>139,96</t>
  </si>
  <si>
    <t>62,20</t>
  </si>
  <si>
    <t>87,47</t>
  </si>
  <si>
    <t>2.413,53</t>
  </si>
  <si>
    <t>197,91</t>
  </si>
  <si>
    <t>49,99</t>
  </si>
  <si>
    <t>48,50</t>
  </si>
  <si>
    <t>22,03</t>
  </si>
  <si>
    <t>11,64</t>
  </si>
  <si>
    <t>5,72</t>
  </si>
  <si>
    <t>725.729,26</t>
  </si>
  <si>
    <t>188,16</t>
  </si>
  <si>
    <t>230,40</t>
  </si>
  <si>
    <t>134,20</t>
  </si>
  <si>
    <t>172,80</t>
  </si>
  <si>
    <t>318,72</t>
  </si>
  <si>
    <t>170,88</t>
  </si>
  <si>
    <t>144,00</t>
  </si>
  <si>
    <t>223,68</t>
  </si>
  <si>
    <t>102,05</t>
  </si>
  <si>
    <t>6.363,50</t>
  </si>
  <si>
    <t>14.813,40</t>
  </si>
  <si>
    <t>112.515,44</t>
  </si>
  <si>
    <t>197,83</t>
  </si>
  <si>
    <t>66,34</t>
  </si>
  <si>
    <t>120,83</t>
  </si>
  <si>
    <t>282,98</t>
  </si>
  <si>
    <t>620,25</t>
  </si>
  <si>
    <t>215,56</t>
  </si>
  <si>
    <t>12,89</t>
  </si>
  <si>
    <t>37,56</t>
  </si>
  <si>
    <t>102,19</t>
  </si>
  <si>
    <t>362,05</t>
  </si>
  <si>
    <t>379,30</t>
  </si>
  <si>
    <t>367,14</t>
  </si>
  <si>
    <t>498,31</t>
  </si>
  <si>
    <t>620,09</t>
  </si>
  <si>
    <t>45,35</t>
  </si>
  <si>
    <t>54,41</t>
  </si>
  <si>
    <t>65,08</t>
  </si>
  <si>
    <t>59,00</t>
  </si>
  <si>
    <t>6,45</t>
  </si>
  <si>
    <t>11,63</t>
  </si>
  <si>
    <t>1.345,60</t>
  </si>
  <si>
    <t>1.878,53</t>
  </si>
  <si>
    <t>2.620,40</t>
  </si>
  <si>
    <t>3.572,78</t>
  </si>
  <si>
    <t>15,27</t>
  </si>
  <si>
    <t>683,49</t>
  </si>
  <si>
    <t>1.077,32</t>
  </si>
  <si>
    <t>1.512,72</t>
  </si>
  <si>
    <t>227,18</t>
  </si>
  <si>
    <t>339,45</t>
  </si>
  <si>
    <t>674,95</t>
  </si>
  <si>
    <t>1.242,55</t>
  </si>
  <si>
    <t>141,41</t>
  </si>
  <si>
    <t>178,62</t>
  </si>
  <si>
    <t>309,80</t>
  </si>
  <si>
    <t>476,33</t>
  </si>
  <si>
    <t>893,12</t>
  </si>
  <si>
    <t>1.374,10</t>
  </si>
  <si>
    <t>172,11</t>
  </si>
  <si>
    <t>316,31</t>
  </si>
  <si>
    <t>401,90</t>
  </si>
  <si>
    <t>184,20</t>
  </si>
  <si>
    <t>445,63</t>
  </si>
  <si>
    <t>27,99</t>
  </si>
  <si>
    <t>19,15</t>
  </si>
  <si>
    <t>22,74</t>
  </si>
  <si>
    <t>15,59</t>
  </si>
  <si>
    <t>112,64</t>
  </si>
  <si>
    <t>176,47</t>
  </si>
  <si>
    <t>286,00</t>
  </si>
  <si>
    <t>632,14</t>
  </si>
  <si>
    <t>1.028,20</t>
  </si>
  <si>
    <t>1.583,92</t>
  </si>
  <si>
    <t>2.189,07</t>
  </si>
  <si>
    <t>612,09</t>
  </si>
  <si>
    <t>76,01</t>
  </si>
  <si>
    <t>517,33</t>
  </si>
  <si>
    <t>18,76</t>
  </si>
  <si>
    <t>104,34</t>
  </si>
  <si>
    <t>760.000,00</t>
  </si>
  <si>
    <t>85.670,51</t>
  </si>
  <si>
    <t>10,64</t>
  </si>
  <si>
    <t>1,92</t>
  </si>
  <si>
    <t>1,21</t>
  </si>
  <si>
    <t>23,80</t>
  </si>
  <si>
    <t>27,64</t>
  </si>
  <si>
    <t>27,96</t>
  </si>
  <si>
    <t>43,73</t>
  </si>
  <si>
    <t>78,14</t>
  </si>
  <si>
    <t>572,65</t>
  </si>
  <si>
    <t>251,19</t>
  </si>
  <si>
    <t>1.975,10</t>
  </si>
  <si>
    <t>1.794,61</t>
  </si>
  <si>
    <t>2.182,56</t>
  </si>
  <si>
    <t>89,05</t>
  </si>
  <si>
    <t>147,92</t>
  </si>
  <si>
    <t>286,54</t>
  </si>
  <si>
    <t>595,41</t>
  </si>
  <si>
    <t>938,70</t>
  </si>
  <si>
    <t>111,64</t>
  </si>
  <si>
    <t>204,67</t>
  </si>
  <si>
    <t>649,37</t>
  </si>
  <si>
    <t>1.162,92</t>
  </si>
  <si>
    <t>520,98</t>
  </si>
  <si>
    <t>449,35</t>
  </si>
  <si>
    <t>167,46</t>
  </si>
  <si>
    <t>223,28</t>
  </si>
  <si>
    <t>293,05</t>
  </si>
  <si>
    <t>404,69</t>
  </si>
  <si>
    <t>558,20</t>
  </si>
  <si>
    <t>530,29</t>
  </si>
  <si>
    <t>651,23</t>
  </si>
  <si>
    <t>911,72</t>
  </si>
  <si>
    <t>0,49</t>
  </si>
  <si>
    <t>0,86</t>
  </si>
  <si>
    <t>0,01</t>
  </si>
  <si>
    <t>0,84</t>
  </si>
  <si>
    <t>0,59</t>
  </si>
  <si>
    <t>1,17</t>
  </si>
  <si>
    <t>0,08</t>
  </si>
  <si>
    <t>10,60</t>
  </si>
  <si>
    <t>92,90</t>
  </si>
  <si>
    <t>161,79</t>
  </si>
  <si>
    <t>60,76</t>
  </si>
  <si>
    <t>21,49</t>
  </si>
  <si>
    <t>158,88</t>
  </si>
  <si>
    <t>315,88</t>
  </si>
  <si>
    <t>110,64</t>
  </si>
  <si>
    <t>220,75</t>
  </si>
  <si>
    <t>15,18</t>
  </si>
  <si>
    <t>1,34</t>
  </si>
  <si>
    <t>1,01</t>
  </si>
  <si>
    <t>0,82</t>
  </si>
  <si>
    <t>140,69</t>
  </si>
  <si>
    <t>253,46</t>
  </si>
  <si>
    <t>214,40</t>
  </si>
  <si>
    <t>189,52</t>
  </si>
  <si>
    <t>133,45</t>
  </si>
  <si>
    <t>221,51</t>
  </si>
  <si>
    <t>154,53</t>
  </si>
  <si>
    <t>316,25</t>
  </si>
  <si>
    <t>235,50</t>
  </si>
  <si>
    <t>317,67</t>
  </si>
  <si>
    <t>126,70</t>
  </si>
  <si>
    <t>159,20</t>
  </si>
  <si>
    <t>21,41</t>
  </si>
  <si>
    <t>94,58</t>
  </si>
  <si>
    <t>19,77</t>
  </si>
  <si>
    <t>22,46</t>
  </si>
  <si>
    <t>35,48</t>
  </si>
  <si>
    <t>28,89</t>
  </si>
  <si>
    <t>39,18</t>
  </si>
  <si>
    <t>32,21</t>
  </si>
  <si>
    <t>19,44</t>
  </si>
  <si>
    <t>47,00</t>
  </si>
  <si>
    <t>20,66</t>
  </si>
  <si>
    <t>1,80</t>
  </si>
  <si>
    <t>2.634,05</t>
  </si>
  <si>
    <t>1.294,48</t>
  </si>
  <si>
    <t>3,85</t>
  </si>
  <si>
    <t>4,02</t>
  </si>
  <si>
    <t>0,63</t>
  </si>
  <si>
    <t>7,43</t>
  </si>
  <si>
    <t>30,93</t>
  </si>
  <si>
    <t>16,85</t>
  </si>
  <si>
    <t>11,12</t>
  </si>
  <si>
    <t>8,48</t>
  </si>
  <si>
    <t>44,29</t>
  </si>
  <si>
    <t>24,15</t>
  </si>
  <si>
    <t>2.419.548,54</t>
  </si>
  <si>
    <t>1.258.165,24</t>
  </si>
  <si>
    <t>539,52</t>
  </si>
  <si>
    <t>5,59</t>
  </si>
  <si>
    <t>185,00</t>
  </si>
  <si>
    <t>4.113.232,50</t>
  </si>
  <si>
    <t>12,79</t>
  </si>
  <si>
    <t>291.184,53</t>
  </si>
  <si>
    <t>23,25</t>
  </si>
  <si>
    <t>2,49</t>
  </si>
  <si>
    <t>17,96</t>
  </si>
  <si>
    <t>311,00</t>
  </si>
  <si>
    <t>256,91</t>
  </si>
  <si>
    <t>427,40</t>
  </si>
  <si>
    <t>8,95</t>
  </si>
  <si>
    <t>TOTAL DE INSUMOS : 4942</t>
  </si>
  <si>
    <t>Total 30 Meses Contrato</t>
  </si>
  <si>
    <t>TOTAL GERAL – FERRAMENTAS E EQUIPAMENTOS sem BDI = SUBTOTAL I + SUBTOTAL II</t>
  </si>
  <si>
    <t>Custos com depreciação e manutenção - incorporado nas composições dos funcionários das equipes de manutenção.</t>
  </si>
  <si>
    <t>Valor de Referência - A</t>
  </si>
  <si>
    <t>Vida Úil - B</t>
  </si>
  <si>
    <t>Valor Residual - C</t>
  </si>
  <si>
    <t>Depreciação Mensal - D = (A-C*A)/(B)/12</t>
  </si>
  <si>
    <t>Custo de Manutenção Mensal (0,5 % a.m.) - E = A*0,005</t>
  </si>
  <si>
    <t>Total Depreciação, Manutenção - F = D + E</t>
  </si>
  <si>
    <t>Total de postos - Equipe de Manutenção - G</t>
  </si>
  <si>
    <t>Custo mensal por funcionário - H = F/G</t>
  </si>
  <si>
    <t>1 https://veiculos.fipe.org.br/  - código 005472-0 - junho/2023</t>
  </si>
  <si>
    <t xml:space="preserve">        PRECOS DE INSUMOS - BANCO NACIONAL</t>
  </si>
  <si>
    <t>MES DE COLETA: 04/2023</t>
  </si>
  <si>
    <t>ENCARGOS SOCIAIS (%) HORISTA 110,69  MENSALISTA  70,40</t>
  </si>
  <si>
    <t xml:space="preserve">ACETILENO (RECARGA DE GAS ACETILENO PARA CILINDRO DE CONJUNTO OXICORTE GRANDE) NAO INCLUI TROCA/MANUTENCAO DO CILINDRO                                                                                                                                                                                                                                                                                                                                                                                    </t>
  </si>
  <si>
    <t>78,40</t>
  </si>
  <si>
    <t xml:space="preserve">OXIGENIO, RECARGA PARA CILINDRO DE CONJUNTO OXICORTE GRANDE                                                                                                                                                                                                                                                                                                                                                                                                                                               </t>
  </si>
  <si>
    <t xml:space="preserve">ACIDO CLORIDRICO / ACIDO MURIATICO, DILUICAO 10% A 12% PARA USO EM LIMPEZA                                                                                                                                                                                                                                                                                                                                                                                                                                </t>
  </si>
  <si>
    <t xml:space="preserve">BALDE PLASTICO CAPACIDADE *10* L                                                                                                                                                                                                                                                                                                                                                                                                                                                                          </t>
  </si>
  <si>
    <t xml:space="preserve">ESCOVA DE ACO, COM CABO, *4  X 15* FILEIRAS DE CERDAS                                                                                                                                                                                                                                                                                                                                                                                                                                                     </t>
  </si>
  <si>
    <t>10,40</t>
  </si>
  <si>
    <t xml:space="preserve">ESTOPA                                                                                                                                                                                                                                                                                                                                                                                                                                                                                                    </t>
  </si>
  <si>
    <t>16,01</t>
  </si>
  <si>
    <t xml:space="preserve">ACO CA-50, 6,3 MM, VERGALHAO                                                                                                                                                                                                                                                                                                                                                                                                                                                                              </t>
  </si>
  <si>
    <t>11,30</t>
  </si>
  <si>
    <t xml:space="preserve">ACO CA-50, 8,0 MM, VERGALHAO                                                                                                                                                                                                                                                                                                                                                                                                                                                                              </t>
  </si>
  <si>
    <t xml:space="preserve">ACO CA-50, 10,0 MM, VERGALHAO                                                                                                                                                                                                                                                                                                                                                                                                                                                                             </t>
  </si>
  <si>
    <t>10,71</t>
  </si>
  <si>
    <t xml:space="preserve">ADAPTADOR, PVC PBA, PONTA/ROSCA, JE, DN 75 / DE  85 MM                                                                                                                                                                                                                                                                                                                                                                                                                                                    </t>
  </si>
  <si>
    <t>61,49</t>
  </si>
  <si>
    <t xml:space="preserve">ADAPTADOR, PVC PBA,  BOLSA/ROSCA, JE, DN 75 / DE  85 MM                                                                                                                                                                                                                                                                                                                                                                                                                                                   </t>
  </si>
  <si>
    <t>53,77</t>
  </si>
  <si>
    <t xml:space="preserve">ADAPTADOR, PVC PBA, BOLSA/ROSCA, JE, DN 100 / DE 110 MM                                                                                                                                                                                                                                                                                                                                                                                                                                                   </t>
  </si>
  <si>
    <t>91,94</t>
  </si>
  <si>
    <t xml:space="preserve">ADAPTADOR, PVC PBA, BOLSA/ROSCA, JE, DN 50 / DE 60 MM                                                                                                                                                                                                                                                                                                                                                                                                                                                     </t>
  </si>
  <si>
    <t>23,98</t>
  </si>
  <si>
    <t xml:space="preserve">ADAPTADOR, PVC PBA, PONTA/ROSCA, JE, DN 50 / DE  60 MM                                                                                                                                                                                                                                                                                                                                                                                                                                                    </t>
  </si>
  <si>
    <t>18,22</t>
  </si>
  <si>
    <t xml:space="preserve">ADAPTADOR DE COMPRESSAO EM POLIPROPILENO (PP), PARA TUBO EM PEAD, 20 MM X 1/2", PARA LIGACAO PREDIAL DE AGUA (NTS 179)                                                                                                                                                                                                                                                                                                                                                                                    </t>
  </si>
  <si>
    <t>4,52</t>
  </si>
  <si>
    <t xml:space="preserve">ADAPTADOR PVC, COM REGISTRO, PARA PEAD, 20 MM X 3/4", PARA LIGACAO PREDIAL DE AGUA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</si>
  <si>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</si>
  <si>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</si>
  <si>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UNIAO EM POLIPROPILENO (PP), PARA TUBO EM PEAD, 20 MM - LIGACAO PREDIAL DE AGUA                                                                                                                                                                                                                                                                                                                                                                                                                           </t>
  </si>
  <si>
    <t xml:space="preserve">ADAPTADOR PVC SOLDAVEL CURTO COM BOLSA E ROSCA, 25 MM X 3/4", PARA AGUA FRIA                                                                                                                                                                                                                                                                                                                                                                                                                              </t>
  </si>
  <si>
    <t>0,99</t>
  </si>
  <si>
    <t xml:space="preserve">ADAPTADOR PVC, ROSCAVEL, COM FLANGES E ANEL DE VEDACAO, 1/2", PARA CAIXA D' AGUA                                                                                                                                                                                                                                                                                                                                                                                                                          </t>
  </si>
  <si>
    <t>18,13</t>
  </si>
  <si>
    <t xml:space="preserve">ADAPTADOR PVC, ROSCAVEL, COM FLANGES E ANEL DE VEDACAO, 1", PARA CAIXA D' AGUA                                                                                                                                                                                                                                                                                                                                                                                                                            </t>
  </si>
  <si>
    <t>34,63</t>
  </si>
  <si>
    <t xml:space="preserve">ADAPTADOR PVC, ROSCAVEL, COM FLANGES E ANEL DE VEDACAO, 1 1/2", PARA CAIXA D'AGUA                                                                                                                                                                                                                                                                                                                                                                                                                         </t>
  </si>
  <si>
    <t>56,07</t>
  </si>
  <si>
    <t xml:space="preserve">ADAPTADOR PVC, ROSCAVEL, COM FLANGES E ANEL DE VEDACAO, 3/4", PARA CAIXA D' AGUA                                                                                                                                                                                                                                                                                                                                                                                                                          </t>
  </si>
  <si>
    <t xml:space="preserve">ADAPTADOR PVC SOLDAVEL, COM FLANGES LIVRES, 85 MM X 3", PARA CAIXA D' AGUA                                                                                                                                                                                                                                                                                                                                                                                                                                </t>
  </si>
  <si>
    <t>340,39</t>
  </si>
  <si>
    <t xml:space="preserve">ADAPTADOR PVC SOLDAVEL, COM FLANGES LIVRES, 110 MM X 4", PARA CAIXA D' AGUA                                                                                                                                                                                                                                                                                                                                                                                                                               </t>
  </si>
  <si>
    <t>297,80</t>
  </si>
  <si>
    <t xml:space="preserve">ADAPTADOR PVC SOLDAVEL, LONGO, COM FLANGE LIVRE,  75 MM X 2 1/2", PARA CAIXA D' AGUA                                                                                                                                                                                                                                                                                                                                                                                                                      </t>
  </si>
  <si>
    <t>226,52</t>
  </si>
  <si>
    <t xml:space="preserve">ADAPTADOR PVC SOLDAVEL, COM FLANGES LIVRES, 75 MM X 2  1/2", PARA CAIXA D' AGUA                                                                                                                                                                                                                                                                                                                                                                                                                           </t>
  </si>
  <si>
    <t>238,08</t>
  </si>
  <si>
    <t xml:space="preserve">ADAPTADOR PVC SOLDAVEL, LONGO, COM FLANGE LIVRE,  32 MM X 1", PARA CAIXA D' AGUA                                                                                                                                                                                                                                                                                                                                                                                                                          </t>
  </si>
  <si>
    <t>12,10</t>
  </si>
  <si>
    <t xml:space="preserve">ADAPTADOR PVC SOLDAVEL, COM FLANGE E ANEL DE VEDACAO, 20 MM X 1/2", PARA CAIXA D'AGUA                                                                                                                                                                                                                                                                                                                                                                                                                     </t>
  </si>
  <si>
    <t>12,63</t>
  </si>
  <si>
    <t xml:space="preserve">ADAPTADOR PVC SOLDAVEL, COM FLANGE E ANEL DE VEDACAO, 25 MM X 3/4", PARA CAIXA D'AGUA                                                                                                                                                                                                                                                                                                                                                                                                                     </t>
  </si>
  <si>
    <t>13,73</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</si>
  <si>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</si>
  <si>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</si>
  <si>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</si>
  <si>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29,24</t>
  </si>
  <si>
    <t xml:space="preserve">ADAPTADOR PVC SOLDAVEL, COM FLANGES E ANEL DE VEDACAO, 60 MM X 2", PARA CAIXA D' AGUA                                                                                                                                                                                                                                                                                                                                                                                                                     </t>
  </si>
  <si>
    <t>51,08</t>
  </si>
  <si>
    <t xml:space="preserve">ADAPTADOR PVC SOLDAVEL CURTO COM BOLSA E ROSCA, 85 MM X 3", PARA AGUA FRIA                                                                                                                                                                                                                                                                                                                                                                                                                                </t>
  </si>
  <si>
    <t>29,88</t>
  </si>
  <si>
    <t xml:space="preserve">ADAPTADOR PVC SOLDAVEL CURTO COM BOLSA E ROSCA, 110 MM X 4", PARA AGUA FRIA                                                                                                                                                                                                                                                                                                                                                                                                                               </t>
  </si>
  <si>
    <t>48,22</t>
  </si>
  <si>
    <t xml:space="preserve">ADAPTADOR PVC SOLDAVEL CURTO COM BOLSA E ROSCA, 75 MM X 2 1/2", PARA AGUA FRIA                                                                                                                                                                                                                                                                                                                                                                                                                            </t>
  </si>
  <si>
    <t>21,67</t>
  </si>
  <si>
    <t xml:space="preserve">ADAPTADOR PVC SOLDAVEL, LONGO, COM FLANGE LIVRE,  85 MM X 3", PARA CAIXA D' AGUA                                                                                                                                                                                                                                                                                                                                                                                                                          </t>
  </si>
  <si>
    <t>320,97</t>
  </si>
  <si>
    <t xml:space="preserve">ADAPTADOR PVC SOLDAVEL, LONGO, COM FLANGE LIVRE,  110 MM X 4", PARA CAIXA D' AGUA                                                                                                                                                                                                                                                                                                                                                                                                                         </t>
  </si>
  <si>
    <t>430,44</t>
  </si>
  <si>
    <t xml:space="preserve">ADAPTADOR PVC SOLDAVEL CURTO COM BOLSA E ROSCA, 20 MM X 1/2", PARA AGUA FRIA                                                                                                                                                                                                                                                                                                                                                                                                                              </t>
  </si>
  <si>
    <t xml:space="preserve">ADAPTADOR PVC SOLDAVEL CURTO COM BOLSA E ROSCA, 32 MM X 1", PARA AGUA FRIA                                                                                                                                                                                                                                                                                                                                                                                                                                </t>
  </si>
  <si>
    <t xml:space="preserve">ADAPTADOR PVC SOLDAVEL CURTO COM BOLSA E ROSCA, 40 MM X 1 1/4", PARA AGUA FRIA                                                                                                                                                                                                                                                                                                                                                                                                                            </t>
  </si>
  <si>
    <t xml:space="preserve">ADAPTADOR PVC SOLDAVEL CURTO COM BOLSA E ROSCA, 40 MM X 1 1/2", PARA AGUA FRIA                                                                                                                                                                                                                                                                                                                                                                                                                            </t>
  </si>
  <si>
    <t>6,94</t>
  </si>
  <si>
    <t xml:space="preserve">ADAPTADOR PVC SOLDAVEL CURTO COM BOLSA E ROSCA, 50 MM X 1 1/4", PARA AGUA FRIA                                                                                                                                                                                                                                                                                                                                                                                                                            </t>
  </si>
  <si>
    <t>9,39</t>
  </si>
  <si>
    <t xml:space="preserve">ADAPTADOR PVC SOLDAVEL CURTO COM BOLSA E ROSCA, 50 MM X1 1/2", PARA AGUA FRIA                                                                                                                                                                                                                                                                                                                                                                                                                             </t>
  </si>
  <si>
    <t xml:space="preserve">ADAPTADOR PVC SOLDAVEL CURTO COM BOLSA E ROSCA, 60 MM X 2", PARA AGUA FRIA                                                                                                                                                                                                                                                                                                                                                                                                                                </t>
  </si>
  <si>
    <t>12,45</t>
  </si>
  <si>
    <t xml:space="preserve">PASTA VEDA JUNTAS/ROSCA, EMBALAGEM DE *500* G, PARA INSTALACOES DE AGUA, GAS E OUTROS                                                                                                                                                                                                                                                                                                                                                                                                                     </t>
  </si>
  <si>
    <t>60,02</t>
  </si>
  <si>
    <t xml:space="preserve">ADESIVO PLASTICO PARA PVC, BISNAGA COM 75 GR                                                                                                                                                                                                                                                                                                                                                                                                                                                              </t>
  </si>
  <si>
    <t>8,94</t>
  </si>
  <si>
    <t xml:space="preserve">ADESIVO PLASTICO PARA PVC, FRASCO COM *850* GR                                                                                                                                                                                                                                                                                                                                                                                                                                                            </t>
  </si>
  <si>
    <t>68,78</t>
  </si>
  <si>
    <t xml:space="preserve">ADITIVO IMPERMEABILIZANTE DE PEGA NORMAL PARA ARGAMASSAS E CONCRETOS SEM ARMACAO, LIQUIDO E ISENTO DE CLORETOS                                                                                                                                                                                                                                                                                                                                                                                            </t>
  </si>
  <si>
    <t>9,15</t>
  </si>
  <si>
    <t xml:space="preserve">ADITIVO ACELERADOR DE PEGA E ENDURECIMENTO PARA ARGAMASSAS E CONCRETOS, LIQUIDO E ISENTO DE CLORETOS                                                                                                                                                                                                                                                                                                                                                                                                      </t>
  </si>
  <si>
    <t>22,36</t>
  </si>
  <si>
    <t xml:space="preserve">ADITIVO IMPERMEABILIZANTE DE PEGA ULTRARRAPIDA, LIQUIDO E ISENTO DE CLORETOS                                                                                                                                                                                                                                                                                                                                                                                                                              </t>
  </si>
  <si>
    <t>21,84</t>
  </si>
  <si>
    <t xml:space="preserve">ARGAMASSA POLIMERICA DE REPARO ESTRUTURAL, BICOMPONENTE                                                                                                                                                                                                                                                                                                                                                                                                                                                   </t>
  </si>
  <si>
    <t>5,21</t>
  </si>
  <si>
    <t xml:space="preserve">ADESIVO ESTRUTURAL A BASE DE RESINA EPOXI, BICOMPONENTE, PASTOSO (TIXOTROPICO)                                                                                                                                                                                                                                                                                                                                                                                                                            </t>
  </si>
  <si>
    <t>57,99</t>
  </si>
  <si>
    <t xml:space="preserve">ADITIVO PLASTIFICANTE RETARDADOR DE PEGA E REDUTOR DE AGUA PARA CONCRETO, LIQUIDO E ISENTO DE CLORETOS                                                                                                                                                                                                                                                                                                                                                                                                    </t>
  </si>
  <si>
    <t>9,40</t>
  </si>
  <si>
    <t xml:space="preserve">ADITIVO LIQUIDO INCORPORADOR DE AR PARA CONCRETO E ARGAMASSA, LIQUIDO E ISENTO DE CLORETOS                                                                                                                                                                                                                                                                                                                                                                                                                </t>
  </si>
  <si>
    <t xml:space="preserve">GRAUTE CIMENTICIO PARA USO GERAL                                                                                                                                                                                                                                                                                                                                                                                                                                                                          </t>
  </si>
  <si>
    <t>2,15</t>
  </si>
  <si>
    <t xml:space="preserve">ARGAMASSA POLIMERICA IMPERMEABILIZANTE SEMIFLEXIVEL, BICOMPONENTE (MEMBRANA IMPERMEABILIZANTE ACRILICA)                                                                                                                                                                                                                                                                                                                                                                                                   </t>
  </si>
  <si>
    <t xml:space="preserve">IMPERMEABILIZANTE FLEXIVEL BRANCO DE BASE ACRILICA PARA COBERTURAS                                                                                                                                                                                                                                                                                                                                                                                                                                        </t>
  </si>
  <si>
    <t xml:space="preserve">SELANTE ELASTICO MONOCOMPONENTE A BASE DE POLIURETANO (PU) PARA JUNTAS DIVERSAS                                                                                                                                                                                                                                                                                                                                                                                                                           </t>
  </si>
  <si>
    <t>43,88</t>
  </si>
  <si>
    <t xml:space="preserve">IMPERMEABILIZANTE INCOLOR,  BASE SILICONE, PARA TRATAMENTO DE FACHADAS, TELHAS, PEDRAS E OUTRAS SUPERFICIES                                                                                                                                                                                                                                                                                                                                                                                               </t>
  </si>
  <si>
    <t>35,50</t>
  </si>
  <si>
    <t xml:space="preserve">REVESTIMENTO EPOXI DE ALTA RESISTENCIA QUIMICA, ISENTO DE SOLVENTES, BICOMPONENTE                                                                                                                                                                                                                                                                                                                                                                                                                         </t>
  </si>
  <si>
    <t>123,42</t>
  </si>
  <si>
    <t xml:space="preserve">TINTA / REVESTIMENTO A BASE DE RESINA EPOXI COM ALCATRAO, BICOMPONENTE                                                                                                                                                                                                                                                                                                                                                                                                                                    </t>
  </si>
  <si>
    <t>92,77</t>
  </si>
  <si>
    <t xml:space="preserve">ADESIVO ESTRUTURAL A BASE DE RESINA EPOXI, BICOMPONENTE, FLUIDO                                                                                                                                                                                                                                                                                                                                                                                                                                           </t>
  </si>
  <si>
    <t xml:space="preserve">ADESIVO ESTRUTURAL A BASE DE RESINA EPOXI PARA INJECAO EM TRINCAS, BICOMPONENTE, BAIXA VISCOSIDADE                                                                                                                                                                                                                                                                                                                                                                                                        </t>
  </si>
  <si>
    <t>190,46</t>
  </si>
  <si>
    <t xml:space="preserve">BATENTE / PORTAL / ADUELA / MARCO EM MADEIRA MACICA COM REBAIXO, E = *3* CM, L = *16* CM, PARA PORTAS DE  GIRO DE *60 CM A 120* CM  X *210* CM, CEDRINHO / ANGELIM COMERCIAL / TAURI / CURUPIXA / PEROBA / CUMARU OU EQUIVALENTE DA REGIAO (NAO INCLUI ALIZARES)                                                                                                                                                                                                                                          </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</si>
  <si>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</si>
  <si>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BATENTE / PORTAL / ADUELA / MARCO EM MADEIRA MACICA COM REBAIXO, E = *3* CM, L = *14* CM, PARA PORTAS DE  GIRO DE *60 CM A 120* CM  X *210* CM, PINUS / EUCALIPTO / VIROLA OU EQUIVALENTE DA REGIAO (NAO INCLUI ALIZARES)                                                                                                                                                                                                                                                                                 </t>
  </si>
  <si>
    <t xml:space="preserve">AJUDANTE ESPECIALIZADO (HORISTA)                                                                                                                                                                                                                                                                                                                                                                                                                                                                          </t>
  </si>
  <si>
    <t>14,43</t>
  </si>
  <si>
    <t xml:space="preserve">AUXILIAR DE TOPOGRAFO (HORISTA)                                                                                                                                                                                                                                                                                                                                                                                                                                                                           </t>
  </si>
  <si>
    <t xml:space="preserve">AUXILIAR DE LABORATORISTA DE SOLOS E DE CONCRETO (HORISTA)                                                                                                                                                                                                                                                                                                                                                                                                                                                </t>
  </si>
  <si>
    <t>28,96</t>
  </si>
  <si>
    <t xml:space="preserve">AUXILIAR DE ENCANADOR OU BOMBEIRO HIDRAULICO (HORISTA)                                                                                                                                                                                                                                                                                                                                                                                                                                                    </t>
  </si>
  <si>
    <t>14,68</t>
  </si>
  <si>
    <t xml:space="preserve">AJUDANTE DE ELETRICISTA (HORISTA)                                                                                                                                                                                                                                                                                                                                                                                                                                                                         </t>
  </si>
  <si>
    <t xml:space="preserve">AJUDANTE DE OPERACAO EM GERAL (HORISTA)                                                                                                                                                                                                                                                                                                                                                                                                                                                                   </t>
  </si>
  <si>
    <t xml:space="preserve">AUXILIAR DE MECANICO                                                                                                                                                                                                                                                                                                                                                                                                                                                                                      </t>
  </si>
  <si>
    <t xml:space="preserve">AJUDANTE DE SERRALHEIRO (HORISTA)                                                                                                                                                                                                                                                                                                                                                                                                                                                                         </t>
  </si>
  <si>
    <t xml:space="preserve">ALMOXARIFE (HORISTA)                                                                                                                                                                                                                                                                                                                                                                                                                                                                                      </t>
  </si>
  <si>
    <t>30,73</t>
  </si>
  <si>
    <t xml:space="preserve">ANEL BORRACHA PARA TUBO ESGOTO PREDIAL, DN 50 MM (NBR 5688)                                                                                                                                                                                                                                                                                                                                                                                                                                               </t>
  </si>
  <si>
    <t xml:space="preserve">ANEL BORRACHA PARA TUBO ESGOTO PREDIAL, DN 75 MM (NBR 5688)                                                                                                                                                                                                                                                                                                                                                                                                                                               </t>
  </si>
  <si>
    <t xml:space="preserve">ANEL BORRACHA, DN 75 MM, PARA TUBO SERIE REFORCADA ESGOTO PREDIAL                                                                                                                                                                                                                                                                                                                                                                                                                                         </t>
  </si>
  <si>
    <t xml:space="preserve">ANEL BORRACHA, DN 100 MM, PARA TUBO SERIE REFORCADA ESGOTO PREDIAL                                                                                                                                                                                                                                                                                                                                                                                                                                        </t>
  </si>
  <si>
    <t xml:space="preserve">ANEL BORRACHA, DN 150 MM, PARA TUBO SERIE REFORCADA ESGOTO PREDIAL                                                                                                                                                                                                                                                                                                                                                                                                                                        </t>
  </si>
  <si>
    <t xml:space="preserve">ANEL BORRACHA PARA TUBO ESGOTO PREDIAL, DN 100 MM (NBR 5688)                                                                                                                                                                                                                                                                                                                                                                                                                                              </t>
  </si>
  <si>
    <t>2,89</t>
  </si>
  <si>
    <t xml:space="preserve">ANEL BORRACHA, PARA TUBO PVC, REDE COLETOR ESGOTO, DN 100 MM (NBR 7362)                                                                                                                                                                                                                                                                                                                                                                                                                                   </t>
  </si>
  <si>
    <t xml:space="preserve">ANEL BORRACHA, PARA TUBO PVC, REDE COLETOR ESGOTO, DN 150 MM (NBR 7362)                                                                                                                                                                                                                                                                                                                                                                                                                                   </t>
  </si>
  <si>
    <t>10,07</t>
  </si>
  <si>
    <t xml:space="preserve">ANEL BORRACHA, PARA TUBO PVC, REDE COLETOR ESGOTO, DN 200 MM (NBR 7362)                                                                                                                                                                                                                                                                                                                                                                                                                                   </t>
  </si>
  <si>
    <t xml:space="preserve">ANEL BORRACHA, PARA TUBO PVC, REDE COLETOR ESGOTO, DN 250 MM (NBR 7362)                                                                                                                                                                                                                                                                                                                                                                                                                                   </t>
  </si>
  <si>
    <t>38,59</t>
  </si>
  <si>
    <t xml:space="preserve">ANEL BORRACHA, PARA TUBO, PVC REDE COLETOR ESGOTO, DN 300 MM (NBR 7362)                                                                                                                                                                                                                                                                                                                                                                                                                                   </t>
  </si>
  <si>
    <t>86,13</t>
  </si>
  <si>
    <t xml:space="preserve">ANEL BORRACHA, PARA TUBO PVC, REDE COLETOR ESGOTO, DN 350 MM (NBR 7362)                                                                                                                                                                                                                                                                                                                                                                                                                                   </t>
  </si>
  <si>
    <t>63,21</t>
  </si>
  <si>
    <t xml:space="preserve">ANEL BORRACHA, PARA TUBO PVC, REDE COLETOR ESGOTO, DN 400 MM (NBR 7362)                                                                                                                                                                                                                                                                                                                                                                                                                                   </t>
  </si>
  <si>
    <t>87,61</t>
  </si>
  <si>
    <t xml:space="preserve">ANEL BORRACHA, PARA TUBO PVC DEFOFO, DN 100 MM (NBR 7665)                                                                                                                                                                                                                                                                                                                                                                                                                                                 </t>
  </si>
  <si>
    <t>9,67</t>
  </si>
  <si>
    <t xml:space="preserve">ANEL BORRACHA, PARA TUBO PVC DEFOFO, DN 150 MM (NBR 7665)                                                                                                                                                                                                                                                                                                                                                                                                                                                 </t>
  </si>
  <si>
    <t>19,48</t>
  </si>
  <si>
    <t xml:space="preserve">ANEL BORRACHA, PARA TUBO PVC DEFOFO, DN 200 MM (NBR 7665)                                                                                                                                                                                                                                                                                                                                                                                                                                                 </t>
  </si>
  <si>
    <t xml:space="preserve">ANEL BORRACHA, PARA TUBO/CONEXAO PVC PBA, DN 50 MM, PARA REDE AGUA                                                                                                                                                                                                                                                                                                                                                                                                                                        </t>
  </si>
  <si>
    <t xml:space="preserve">ANEL BORRACHA, PARA TUBO/CONEXAO PVC PBA, DN 100 MM, PARA REDE AGUA                                                                                                                                                                                                                                                                                                                                                                                                                                       </t>
  </si>
  <si>
    <t xml:space="preserve">ANEL BORRACHA, PARA TUBO/CONEXAO PVC PBA, DN 75 MM, PARA REDE AGUA                                                                                                                                                                                                                                                                                                                                                                                                                                        </t>
  </si>
  <si>
    <t xml:space="preserve">ARAME FARPADO GALVANIZADO, 14 BWG (2,11 MM), CLASSE 250                                                                                                                                                                                                                                                                                                                                                                                                                                                   </t>
  </si>
  <si>
    <t xml:space="preserve">ARAME FARPADO GALVANIZADO, 16 BWG (1,65 MM), CLASSE 250                                                                                                                                                                                                                                                                                                                                                                                                                                                   </t>
  </si>
  <si>
    <t xml:space="preserve">ARAME GALVANIZADO 16 BWG, D = 1,65MM (0,0166 KG/M)                                                                                                                                                                                                                                                                                                                                                                                                                                                        </t>
  </si>
  <si>
    <t>27,33</t>
  </si>
  <si>
    <t xml:space="preserve">ARAME GALVANIZADO 18 BWG, D = 1,24MM (0,009 KG/M)                                                                                                                                                                                                                                                                                                                                                                                                                                                         </t>
  </si>
  <si>
    <t>29,65</t>
  </si>
  <si>
    <t xml:space="preserve">ARAME DE ACO OVALADO 15 X 17 ( 45,7 KG, 700 KGF), ROLO 1000 M                                                                                                                                                                                                                                                                                                                                                                                                                                             </t>
  </si>
  <si>
    <t>24,63</t>
  </si>
  <si>
    <t xml:space="preserve">MUDA DE ARVORE ORNAMENTAL, OITI/AROEIRA SALSA/ANGICO/IPE/JACARANDA OU EQUIVALENTE  DA REGIAO, H= *1* M                                                                                                                                                                                                                                                                                                                                                                                                    </t>
  </si>
  <si>
    <t xml:space="preserve">MUDA DE ARVORE ORNAMENTAL, OITI/AROEIRA SALSA/ANGICO/IPE/JACARANDA OU EQUIVALENTE  DA REGIAO, H= *2* M                                                                                                                                                                                                                                                                                                                                                                                                    </t>
  </si>
  <si>
    <t xml:space="preserve">MUDA DE RASTEIRA/FORRACAO, AMENDOIM RASTEIRO/ONZE HORAS/AZULZINHA/IMPATIENS OU EQUIVALENTE DA REGIAO                                                                                                                                                                                                                                                                                                                                                                                                      </t>
  </si>
  <si>
    <t xml:space="preserve">MUDA DE ARBUSTO FOLHAGEM, SANSAO-DO-CAMPO OU EQUIVALENTE DA REGIAO, H= *50 A 70* CM                                                                                                                                                                                                                                                                                                                                                                                                                       </t>
  </si>
  <si>
    <t xml:space="preserve">AREIA FINA - POSTO JAZIDA/FORNECEDOR (RETIRADO NA JAZIDA, SEM TRANSPORTE)                                                                                                                                                                                                                                                                                                                                                                                                                                 </t>
  </si>
  <si>
    <t xml:space="preserve">AREIA GROSSA - POSTO JAZIDA/FORNECEDOR (RETIRADO NA JAZIDA, SEM TRANSPORTE)                                                                                                                                                                                                                                                                                                                                                                                                                               </t>
  </si>
  <si>
    <t>210,64</t>
  </si>
  <si>
    <t xml:space="preserve">AREIA PARA ATERRO - POSTO JAZIDA/FORNECEDOR (RETIRADO NA JAZIDA, SEM TRANSPORTE)                                                                                                                                                                                                                                                                                                                                                                                                                          </t>
  </si>
  <si>
    <t>103,96</t>
  </si>
  <si>
    <t xml:space="preserve">AREIA MEDIA - POSTO JAZIDA/FORNECEDOR (RETIRADO NA JAZIDA, SEM TRANSPORTE)                                                                                                                                                                                                                                                                                                                                                                                                                                </t>
  </si>
  <si>
    <t xml:space="preserve">ARGAMASSA INDUSTRIALIZADA MULTIUSO, PARA REVESTIMENTO INTERNO E EXTERNO E ASSENTAMENTO DE BLOCOS DIVERSOS                                                                                                                                                                                                                                                                                                                                                                                                 </t>
  </si>
  <si>
    <t xml:space="preserve">ASSENTO SANITARIO DE PLASTICO, TIPO CONVENCIONAL                                                                                                                                                                                                                                                                                                                                                                                                                                                          </t>
  </si>
  <si>
    <t>42,10</t>
  </si>
  <si>
    <t xml:space="preserve">ARMADOR (HORISTA)                                                                                                                                                                                                                                                                                                                                                                                                                                                                                         </t>
  </si>
  <si>
    <t xml:space="preserve">ARRUELA QUADRADA EM ACO GALVANIZADO, DIMENSAO = 38 MM, ESPESSURA = 3MM, DIAMETRO DO FURO= 18 MM                                                                                                                                                                                                                                                                                                                                                                                                           </t>
  </si>
  <si>
    <t xml:space="preserve">SUPORTE PARA TUBO DIAMETRO NOMINAL 2", COM ROSCA MECANICA                                                                                                                                                                                                                                                                                                                                                                                                                                                 </t>
  </si>
  <si>
    <t xml:space="preserve">ABRACADEIRA EM ACO PARA AMARRACAO DE ELETRODUTOS, TIPO D, COM 1/2" E PARAFUSO DE FIXACAO                                                                                                                                                                                                                                                                                                                                                                                                                  </t>
  </si>
  <si>
    <t xml:space="preserve">ABRACADEIRA EM ACO PARA AMARRACAO DE ELETRODUTOS, TIPO D, COM 1" E PARAFUSO DE FIXACAO                                                                                                                                                                                                                                                                                                                                                                                                                    </t>
  </si>
  <si>
    <t xml:space="preserve">ABRACADEIRA EM ACO PARA AMARRACAO DE ELETRODUTOS, TIPO D, COM 1 1/2" E PARAFUSO DE FIXACAO                                                                                                                                                                                                                                                                                                                                                                                                                </t>
  </si>
  <si>
    <t>3,37</t>
  </si>
  <si>
    <t xml:space="preserve">ABRACADEIRA EM ACO PARA AMARRACAO DE ELETRODUTOS, TIPO D, COM 1 1/4" E PARAFUSO DE FIXACAO                                                                                                                                                                                                                                                                                                                                                                                                                </t>
  </si>
  <si>
    <t xml:space="preserve">ABRACADEIRA EM ACO PARA AMARRACAO DE ELETRODUTOS, TIPO D, COM 2" E PARAFUSO DE FIXACAO                                                                                                                                                                                                                                                                                                                                                                                                                    </t>
  </si>
  <si>
    <t>3,75</t>
  </si>
  <si>
    <t xml:space="preserve">ABRACADEIRA EM ACO PARA AMARRACAO DE ELETRODUTOS, TIPO D, COM 2 1/2" E PARAFUSO DE FIXACAO                                                                                                                                                                                                                                                                                                                                                                                                                </t>
  </si>
  <si>
    <t xml:space="preserve">ABRACADEIRA EM ACO PARA AMARRACAO DE ELETRODUTOS, TIPO D, COM 3" E PARAFUSO DE FIXACAO                                                                                                                                                                                                                                                                                                                                                                                                                    </t>
  </si>
  <si>
    <t>5,37</t>
  </si>
  <si>
    <t xml:space="preserve">ABRACADEIRA EM ACO PARA AMARRACAO DE ELETRODUTOS, TIPO D, COM 4" E PARAFUSO DE FIXACAO                                                                                                                                                                                                                                                                                                                                                                                                                    </t>
  </si>
  <si>
    <t xml:space="preserve">ABRACADEIRA EM ACO PARA AMARRACAO DE ELETRODUTOS, TIPO D, COM 3/4" E PARAFUSO DE FIXACAO                                                                                                                                                                                                                                                                                                                                                                                                                  </t>
  </si>
  <si>
    <t>1,70</t>
  </si>
  <si>
    <t xml:space="preserve">GANCHO OLHAL EM ACO GALVANIZADO, ESPESSURA 16MM, ABERTURA 21MM                                                                                                                                                                                                                                                                                                                                                                                                                                            </t>
  </si>
  <si>
    <t xml:space="preserve">FITA ISOLANTE DE BORRACHA AUTOFUSAO, USO ATE 69 KV (ALTA TENSAO)                                                                                                                                                                                                                                                                                                                                                                                                                                          </t>
  </si>
  <si>
    <t xml:space="preserve">FITA ACO INOX PARA CINTAR POSTE, L = 19 MM, E = 0,5 MM (ROLO DE 30M)                                                                                                                                                                                                                                                                                                                                                                                                                                      </t>
  </si>
  <si>
    <t>81,92</t>
  </si>
  <si>
    <t xml:space="preserve">FITA DE ALUMINIO PARA PROTECAO DO CONDUTOR LARGURA 10 MM                                                                                                                                                                                                                                                                                                                                                                                                                                                  </t>
  </si>
  <si>
    <t>54,27</t>
  </si>
  <si>
    <t xml:space="preserve">ABRACADEIRA DE NYLON PARA AMARRACAO DE CABOS, COMPRIMENTO DE 390 X *4,6* MM                                                                                                                                                                                                                                                                                                                                                                                                                               </t>
  </si>
  <si>
    <t>1,09</t>
  </si>
  <si>
    <t xml:space="preserve">ABRACADEIRA DE NYLON PARA AMARRACAO DE CABOS, COMPRIMENTO DE 150 X *3,6* MM                                                                                                                                                                                                                                                                                                                                                                                                                               </t>
  </si>
  <si>
    <t>0,17</t>
  </si>
  <si>
    <t xml:space="preserve">ABRACADEIRA DE NYLON PARA AMARRACAO DE CABOS, COMPRIMENTO DE 200 X *4,6* MM                                                                                                                                                                                                                                                                                                                                                                                                                               </t>
  </si>
  <si>
    <t xml:space="preserve">ABRACADEIRA DE NYLON PARA AMARRACAO DE CABOS, COMPRIMENTO DE *230* X *7,6* MM                                                                                                                                                                                                                                                                                                                                                                                                                             </t>
  </si>
  <si>
    <t>1,13</t>
  </si>
  <si>
    <t xml:space="preserve">ABRACADEIRA DE NYLON PARA AMARRACAO DE CABOS, COMPRIMENTO DE 100 X 2,5 MM                                                                                                                                                                                                                                                                                                                                                                                                                                 </t>
  </si>
  <si>
    <t xml:space="preserve">GRAMPO METALICO TIPO OLHAL PARA HASTE DE ATERRAMENTO DE 1'', CONDUTOR DE *10* A 50 MM2                                                                                                                                                                                                                                                                                                                                                                                                                    </t>
  </si>
  <si>
    <t>24,16</t>
  </si>
  <si>
    <t xml:space="preserve">GRAMPO METALICO TIPO OLHAL PARA HASTE DE ATERRAMENTO DE 3/4'', CONDUTOR DE *10* A 50 MM2                                                                                                                                                                                                                                                                                                                                                                                                                  </t>
  </si>
  <si>
    <t>8,84</t>
  </si>
  <si>
    <t xml:space="preserve">ALCA PREFORMADA DE DISTRIBUICAO, EM ACO GALVANIZADO, PARA CABO DE ALUMINIO DIAMETRO 16 A 25 MM                                                                                                                                                                                                                                                                                                                                                                                                            </t>
  </si>
  <si>
    <t xml:space="preserve">CINTA CIRCULAR EM ACO GALVANIZADO DE 150 MM DE DIAMETRO PARA FIXACAO DE CAIXA MEDICAO, INCLUI PARAFUSOS E PORCAS                                                                                                                                                                                                                                                                                                                                                                                          </t>
  </si>
  <si>
    <t xml:space="preserve">PORCA OLHAL M 16,  EM ACO GALVANIZADO, DIAMETRO = 16 MM                                                                                                                                                                                                                                                                                                                                                                                                                                                   </t>
  </si>
  <si>
    <t xml:space="preserve">GRAMPO METALICO TIPO OLHAL PARA HASTE DE ATERRAMENTO DE 5/8'', CONDUTOR DE *10* A 50 MM2                                                                                                                                                                                                                                                                                                                                                                                                                  </t>
  </si>
  <si>
    <t>5,48</t>
  </si>
  <si>
    <t xml:space="preserve">GRAMPO METALICO TIPO U PARA HASTE DE ATERRAMENTO DE ATE 3/4'', CONDUTOR DE 10 A 25 MM2                                                                                                                                                                                                                                                                                                                                                                                                                    </t>
  </si>
  <si>
    <t xml:space="preserve">ALCA PREFORMADA DE CONTRA POSTE, EM ACO GALVANIZADO, PARA CABO 3/16", COMPRIMENTO *860* MM                                                                                                                                                                                                                                                                                                                                                                                                                </t>
  </si>
  <si>
    <t xml:space="preserve">PARAFUSO M16 EM ACO GALVANIZADO, COMPRIMENTO = 500 MM, DIAMETRO = 16 MM, ROSCA MAQUINA, COM CABECA SEXTAVADA E PORCA                                                                                                                                                                                                                                                                                                                                                                                      </t>
  </si>
  <si>
    <t xml:space="preserve">PARAFUSO M16 EM ACO GALVANIZADO, COMPRIMENTO = 300 MM, DIAMETRO = 16 MM, ROSCA DUPLA                                                                                                                                                                                                                                                                                                                                                                                                                      </t>
  </si>
  <si>
    <t xml:space="preserve">PARAFUSO M16 EM ACO GALVANIZADO, COMPRIMENTO = 125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</si>
  <si>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</si>
  <si>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</si>
  <si>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350 MM, DIAMETRO = 16 MM, ROSCA MAQUINA, CABECA QUADRADA                                                                                                                                                                                                                                                                                                                                                                                                   </t>
  </si>
  <si>
    <t xml:space="preserve">PARAFUSO FRANCES M16 EM ACO GALVANIZADO, COMPRIMENTO = 150 MM, DIAMETRO = 16 MM, CABECA ABAULADA                                                                                                                                                                                                                                                                                                                                                                                                          </t>
  </si>
  <si>
    <t xml:space="preserve">PARAFUSO M16 EM ACO GALVANIZADO, COMPRIMENTO = 400 MM, DIAMETRO = 16 MM, ROSCA DUPLA                                                                                                                                                                                                                                                                                                                                                                                                                      </t>
  </si>
  <si>
    <t xml:space="preserve">PARAFUSO M16 EM ACO GALVANIZADO, COMPRIMENTO = 300 MM, DIAMETRO = 16 MM, ROSCA MAQUINA, CABECA QUADRADA                                                                                                                                                                                                                                                                                                                                                                                                   </t>
  </si>
  <si>
    <t xml:space="preserve">PARAFUSO M16 EM ACO GALVANIZADO, COMPRIMENTO = 150 MM, DIAMETRO = 16 MM, ROSCA MAQUINA, CABECA QUADRADA                                                                                                                                                                                                                                                                                                                                                                                                   </t>
  </si>
  <si>
    <t xml:space="preserve">PARAFUSO FRANCES M16 EM ACO GALVANIZADO, COMPRIMENTO = 45 MM, DIAMETRO = 16 MM, CABECA ABAULADA                                                                                                                                                                                                                                                                                                                                                                                                           </t>
  </si>
  <si>
    <t xml:space="preserve">PINO ROSCA EXTERNA, EM ACO GALVANIZADO, PARA ISOLADOR DE 15KV, DIAMETRO 25 MM, COMPRIMENTO *290* MM                                                                                                                                                                                                                                                                                                                                                                                                       </t>
  </si>
  <si>
    <t xml:space="preserve">PINO ROSCA EXTERNA, EM ACO GALVANIZADO, PARA ISOLADOR DE 25KV, DIAMETRO 35MM, COMPRIMENTO *320* MM                                                                                                                                                                                                                                                                                                                                                                                                        </t>
  </si>
  <si>
    <t xml:space="preserve">ASFALTO MODIFICADO TIPO III - NBR 9910 (ASFALTO OXIDADO PARA IMPERMEABILIZACAO, COEFICIENTE DE PENETRACAO 15-25)                                                                                                                                                                                                                                                                                                                                                                                          </t>
  </si>
  <si>
    <t>18,35</t>
  </si>
  <si>
    <t xml:space="preserve">ASFALTO MODIFICADO TIPO I - NBR 9910 (ASFALTO OXIDADO PARA IMPERMEABILIZACAO, COEFICIENTE DE PENETRACAO 25-40)                                                                                                                                                                                                                                                                                                                                                                                            </t>
  </si>
  <si>
    <t>13,80</t>
  </si>
  <si>
    <t xml:space="preserve">PRIMER PARA MANTA ASFALTICA A BASE DE ASFALTO MODIFICADO DILUIDO EM SOLVENTE, APLICACAO A FRIO                                                                                                                                                                                                                                                                                                                                                                                                            </t>
  </si>
  <si>
    <t>20,20</t>
  </si>
  <si>
    <t xml:space="preserve">ASFALTO MODIFICADO TIPO II - NBR 9910 (ASFALTO OXIDADO PARA IMPERMEABILIZACAO, COEFICIENTE DE PENETRACAO 20-35)                                                                                                                                                                                                                                                                                                                                                                                           </t>
  </si>
  <si>
    <t>16,35</t>
  </si>
  <si>
    <t xml:space="preserve">EMULSAO ASFALTICA ANIONICA                                                                                                                                                                                                                                                                                                                                                                                                                                                                                </t>
  </si>
  <si>
    <t>9,53</t>
  </si>
  <si>
    <t xml:space="preserve">AUXILIAR TECNICO / ASSISTENTE DE ENGENHARIA                                                                                                                                                                                                                                                                                                                                                                                                                                                               </t>
  </si>
  <si>
    <t>41,65</t>
  </si>
  <si>
    <t xml:space="preserve">REVESTIMENTO EM CERAMICA ESMALTADA COMERCIAL, PEI MENOR OU IGUAL A 3, FORMATO MENOR OU IGUAL A 2025 CM2                                                                                                                                                                                                                                                                                                                                                                                                   </t>
  </si>
  <si>
    <t>21,69</t>
  </si>
  <si>
    <t xml:space="preserve">REVESTIMENTO EM CERAMICA ESMALTADA EXTRA, PEI MENOR OU IGUAL A 3, FORMATO MENOR OU IGUAL A 2025 CM2                                                                                                                                                                                                                                                                                                                                                                                                       </t>
  </si>
  <si>
    <t>29,60</t>
  </si>
  <si>
    <t xml:space="preserve">BANCADA DE MARMORE SINTETICO COM UMA CUBA, 200 X *60* CM                                                                                                                                                                                                                                                                                                                                                                                                                                                  </t>
  </si>
  <si>
    <t>543,29</t>
  </si>
  <si>
    <t xml:space="preserve">BANCADA DE MARMORE SINTETICO COM UMA CUBA, 120 X *60* CM                                                                                                                                                                                                                                                                                                                                                                                                                                                  </t>
  </si>
  <si>
    <t>192,33</t>
  </si>
  <si>
    <t xml:space="preserve">BANCADA DE MARMORE SINTETICO COM UMA CUBA, 150 X *60* CM                                                                                                                                                                                                                                                                                                                                                                                                                                                  </t>
  </si>
  <si>
    <t>241,08</t>
  </si>
  <si>
    <t xml:space="preserve">BARRA DE ACO CHATA, RETANGULAR (QUALQUER BITOLA)                                                                                                                                                                                                                                                                                                                                                                                                                                                          </t>
  </si>
  <si>
    <t>10,24</t>
  </si>
  <si>
    <t xml:space="preserve">BARRA DE ACO CHATO, RETANGULAR, 50,8 MM X 9,53 MM (L X E), 3,79KG/M                                                                                                                                                                                                                                                                                                                                                                                                                                       </t>
  </si>
  <si>
    <t>39,20</t>
  </si>
  <si>
    <t xml:space="preserve">BARRA DE ACO CHATO, RETANGULAR, 50,8 MM X 12,7 MM (L X E), 5,06 KG/M                                                                                                                                                                                                                                                                                                                                                                                                                                      </t>
  </si>
  <si>
    <t>52,87</t>
  </si>
  <si>
    <t xml:space="preserve">BARRA DE ACO CHATO, RETANGULAR, 50,8 MM X 25,4 MM (L X E), 10,12 KG/M                                                                                                                                                                                                                                                                                                                                                                                                                                     </t>
  </si>
  <si>
    <t>104,68</t>
  </si>
  <si>
    <t xml:space="preserve">BARRA DE ACO CHATO, RETANGULAR, 38,1 MM X 6,35 MM (L X E), 1,89 KG/M                                                                                                                                                                                                                                                                                                                                                                                                                                      </t>
  </si>
  <si>
    <t>19,55</t>
  </si>
  <si>
    <t xml:space="preserve">BARRA DE ACO CHATO, RETANGULAR, 25,4 MM X 6,35 MM (L X E), 1,2265 KG/M                                                                                                                                                                                                                                                                                                                                                                                                                                    </t>
  </si>
  <si>
    <t xml:space="preserve">BARRA DE ACO CHATO, RETANGULAR, 38,1 MM X 12,7 MM (L X E), 3,79 KG/M                                                                                                                                                                                                                                                                                                                                                                                                                                      </t>
  </si>
  <si>
    <t>39,40</t>
  </si>
  <si>
    <t xml:space="preserve">BARRA DE ACO CHATO, RETANGULAR, 50,8 MM X 6,35 MM (L X E), 2,53 KG/M                                                                                                                                                                                                                                                                                                                                                                                                                                      </t>
  </si>
  <si>
    <t>26,17</t>
  </si>
  <si>
    <t xml:space="preserve">BARRA DE ACO CHATO, RETANGULAR, 50,8 MM X 7,94 MM (L X E), 3,162 KG/M                                                                                                                                                                                                                                                                                                                                                                                                                                     </t>
  </si>
  <si>
    <t>32,74</t>
  </si>
  <si>
    <t xml:space="preserve">BARRA DE ACO CHATO, RETANGULAR, 38,1 MM X 9,53 MM (L X E), 2,84 KG/M                                                                                                                                                                                                                                                                                                                                                                                                                                      </t>
  </si>
  <si>
    <t>29,37</t>
  </si>
  <si>
    <t xml:space="preserve">BARRA DE ACO CHATO, RETANGULAR, 25,4 MM X 4,76 MM (L X E), 1,73 KG/M                                                                                                                                                                                                                                                                                                                                                                                                                                      </t>
  </si>
  <si>
    <t xml:space="preserve">BARRA DE ACO CHATO, RETANGULAR, 19,05 MM X 3,17 MM (L X E), 0,47 KG/M                                                                                                                                                                                                                                                                                                                                                                                                                                     </t>
  </si>
  <si>
    <t xml:space="preserve">CANTONEIRA (ABAS IGUAIS) EM ACO CARBONO, 25,4 MM X 3,17 MM (L X E), 1,27KG/M                                                                                                                                                                                                                                                                                                                                                                                                                              </t>
  </si>
  <si>
    <t>12,99</t>
  </si>
  <si>
    <t xml:space="preserve">CANTONEIRA (ABAS IGUAIS) EM ACO CARBONO, 50,8 MM X 9,53 MM (L X E), 6,99 KG/M                                                                                                                                                                                                                                                                                                                                                                                                                             </t>
  </si>
  <si>
    <t>71,94</t>
  </si>
  <si>
    <t xml:space="preserve">CANTONEIRA (ABAS IGUAIS) EM ACO CARBONO, 38,1 MM X 3,17 MM (L X E), 3,48 KG/M                                                                                                                                                                                                                                                                                                                                                                                                                             </t>
  </si>
  <si>
    <t>34,14</t>
  </si>
  <si>
    <t xml:space="preserve">ALUMINIO ANODIZADO                                                                                                                                                                                                                                                                                                                                                                                                                                                                                        </t>
  </si>
  <si>
    <t>39,00</t>
  </si>
  <si>
    <t xml:space="preserve">CANTONEIRA ALUMINIO ABAS IGUAIS 2 ", E = 1/8 "                                                                                                                                                                                                                                                                                                                                                                                                                                                            </t>
  </si>
  <si>
    <t>33,69</t>
  </si>
  <si>
    <t xml:space="preserve">CANTONEIRA "U" ALUMINIO ABAS IGUAIS 1 ", E = 3/32 "                                                                                                                                                                                                                                                                                                                                                                                                                                                       </t>
  </si>
  <si>
    <t>31,65</t>
  </si>
  <si>
    <t xml:space="preserve">CANTONEIRA ALUMINIO ABAS IGUAIS 1 ", E = 3 /16 "                                                                                                                                                                                                                                                                                                                                                                                                                                                          </t>
  </si>
  <si>
    <t>19,94</t>
  </si>
  <si>
    <t xml:space="preserve">CANTONEIRA ALUMINIO ABAS DESIGUAIS 1" X 3/4 ", E = 1/8 "                                                                                                                                                                                                                                                                                                                                                                                                                                                  </t>
  </si>
  <si>
    <t>33,92</t>
  </si>
  <si>
    <t xml:space="preserve">CANTONEIRA ALUMINIO ABAS IGUAIS 1 1/4 ", E = 3/16 "                                                                                                                                                                                                                                                                                                                                                                                                                                                       </t>
  </si>
  <si>
    <t>31,54</t>
  </si>
  <si>
    <t xml:space="preserve">CANTONEIRA ALUMINIO ABAS IGUAIS 2 ", E = 1/4 "                                                                                                                                                                                                                                                                                                                                                                                                                                                            </t>
  </si>
  <si>
    <t>53,32</t>
  </si>
  <si>
    <t xml:space="preserve">CANTONEIRA ALUMINIO ABAS DESIGUAIS 2 1/2" X 1/2 ", E = 3/16 "                                                                                                                                                                                                                                                                                                                                                                                                                                             </t>
  </si>
  <si>
    <t>32,78</t>
  </si>
  <si>
    <t xml:space="preserve">CANTONEIRA ALUMINIO ABAS IGUAIS 1 1/2 ", E = 3/16 "                                                                                                                                                                                                                                                                                                                                                                                                                                                       </t>
  </si>
  <si>
    <t xml:space="preserve">CANTONEIRA ALUMINIO ABAS IGUAIS 1 ", E = 1/8 ", 25,40 X 3,17 MM (0,408 KG/M)                                                                                                                                                                                                                                                                                                                                                                                                                              </t>
  </si>
  <si>
    <t xml:space="preserve">JANELA FIXA, EM ALUMINIO PERFIL 20, 60  X 80 CM (A X L), BATENTE/REQUADRO DE 3 A 14 CM, COM VIDRO 4 MM, SEM GUARNICAO/ALIZAR, ACABAMENTO ALUM BRANCO OU BRILHANTE                                                                                                                                                                                                                                                                                                                                         </t>
  </si>
  <si>
    <t>689,30</t>
  </si>
  <si>
    <t xml:space="preserve">MANTA LIQUIDA DE BASE ASFALTICA MODIFICADA COM A ADICAO DE ELASTOMEROS DILUIDOS EM SOLVENTE ORGANICO, APLICACAO A FRIO (MEMBRANA IMPERMEABILIZANTE ASFASTICA)                                                                                                                                                                                                                                                                                                                                             </t>
  </si>
  <si>
    <t xml:space="preserve">BLASTER, DINAMITADOR OU CABO DE FOGO                                                                                                                                                                                                                                                                                                                                                                                                                                                                      </t>
  </si>
  <si>
    <t xml:space="preserve">BLOCO DE VEDACAO DE CONCRETO, 9 X 19 X 39 CM (CLASSE C - NBR 6136)                                                                                                                                                                                                                                                                                                                                                                                                                                        </t>
  </si>
  <si>
    <t>3,05</t>
  </si>
  <si>
    <t xml:space="preserve">BLOCO DE VEDACAO DE CONCRETO 14 X 19 X 39 CM (CLASSE C - NBR 6136)                                                                                                                                                                                                                                                                                                                                                                                                                                        </t>
  </si>
  <si>
    <t>3,81</t>
  </si>
  <si>
    <t xml:space="preserve">BLOCO DE VEDACAO DE CONCRETO CELULAR AUTOCLAVADO 20 X 30 X 60 CM (E X A X C)                                                                                                                                                                                                                                                                                                                                                                                                                              </t>
  </si>
  <si>
    <t>172,26</t>
  </si>
  <si>
    <t xml:space="preserve">BLOCO DE VEDACAO DE CONCRETO 19 X 19 X 39 CM (CLASSE C - NBR 6136)                                                                                                                                                                                                                                                                                                                                                                                                                                        </t>
  </si>
  <si>
    <t xml:space="preserve">CANALETA DE CONCRETO 9 X 19 X 19 CM (CLASSE C - NBR 6136)                                                                                                                                                                                                                                                                                                                                                                                                                                                 </t>
  </si>
  <si>
    <t xml:space="preserve">CANALETA DE CONCRETO 14 X 19 X 19 CM (CLASSE C - NBR 6136)                                                                                                                                                                                                                                                                                                                                                                                                                                                </t>
  </si>
  <si>
    <t xml:space="preserve">CANALETA DE CONCRETO 19 X 19 X 19 CM (CLASSE C - NBR 6136)                                                                                                                                                                                                                                                                                                                                                                                                                                                </t>
  </si>
  <si>
    <t xml:space="preserve">ELEMENTO VAZADO DE CONCRETO, QUADRICULADO, 16 FUROS *50 X 50 X 7* CM                                                                                                                                                                                                                                                                                                                                                                                                                                      </t>
  </si>
  <si>
    <t>35,79</t>
  </si>
  <si>
    <t xml:space="preserve">ELEMENTO VAZADO DE CONCRETO, QUADRICULADO, 16 FUROS *40 X 40 X 7* CM                                                                                                                                                                                                                                                                                                                                                                                                                                      </t>
  </si>
  <si>
    <t>26,76</t>
  </si>
  <si>
    <t xml:space="preserve">ELEMENTO VAZADO DE CONCRETO, QUADRICULADO, 16 FUROS *29 X 29 X 6* CM                                                                                                                                                                                                                                                                                                                                                                                                                                      </t>
  </si>
  <si>
    <t xml:space="preserve">ELEMENTO VAZADO DE CONCRETO, QUADRICULADO, 1 FURO *20 X 20 X 6,5* CM                                                                                                                                                                                                                                                                                                                                                                                                                                      </t>
  </si>
  <si>
    <t>17,11</t>
  </si>
  <si>
    <t xml:space="preserve">BLOCO DE VEDACAO DE CONCRETO CELULAR AUTOCLAVADO 10 X 30 X 60 CM (E X A X C)                                                                                                                                                                                                                                                                                                                                                                                                                              </t>
  </si>
  <si>
    <t>76,56</t>
  </si>
  <si>
    <t xml:space="preserve">BLOQUETE/PISO INTERTRAVADO DE CONCRETO - MODELO SEXTAVADO / HEXAGONAL, 25 CM X 25 CM, E = 10 CM, RESISTENCIA DE 35 MPA (NBR 9781), COR NATURAL                                                                                                                                                                                                                                                                                                                                                            </t>
  </si>
  <si>
    <t xml:space="preserve">BLOQUETE/PISO INTERTRAVADO DE CONCRETO - MODELO RAQUETE, *22 CM X 13,5* CM, E = 6 CM, RESISTENCIA DE 35 MPA (NBR 9781), COR NATURAL                                                                                                                                                                                                                                                                                                                                                                       </t>
  </si>
  <si>
    <t xml:space="preserve">BLOCO DE POLIETILENO ALTA DENSIDADE, *27* X *30* X *100* CM, ACOMPANHADOS PLACAS  TERMINAIS  E LONGARINAS, PARA FUNDO DE FILTRO                                                                                                                                                                                                                                                                                                                                                                           </t>
  </si>
  <si>
    <t>792,02</t>
  </si>
  <si>
    <t xml:space="preserve">BLOQUETE/PISO INTERTRAVADO DE CONCRETO - MODELO SEXTAVADO / HEXAGONAL, 25 CM X 25 CM, E = 6 CM, RESISTENCIA DE 35 MPA (NBR 9781), COR NATURAL                                                                                                                                                                                                                                                                                                                                                             </t>
  </si>
  <si>
    <t xml:space="preserve">BLOQUETE/PISO INTERTRAVADO DE CONCRETO - MODELO SEXTAVADO / HEXAGONAL, 25 CM X 25 CM, E = 8 CM, RESISTENCIA DE 35 MPA (NBR 9781), COR NATURAL                                                                                                                                                                                                                                                                                                                                                             </t>
  </si>
  <si>
    <t xml:space="preserve">BLOCO / TIJOLO DE VIDRO INCOLOR, CANELADO / ONDULADO, *19 X 19 X 8* CM (A X L X E)                                                                                                                                                                                                                                                                                                                                                                                                                        </t>
  </si>
  <si>
    <t>20,49</t>
  </si>
  <si>
    <t xml:space="preserve">BLOCO / TIJOLO DE VIDRO INCOLOR, XADREZ, *20 X 20 X 10* CM (A X L X E)                                                                                                                                                                                                                                                                                                                                                                                                                                    </t>
  </si>
  <si>
    <t>23,17</t>
  </si>
  <si>
    <t xml:space="preserve">BLOCO DE VIDRO / ELEMENTO VAZADO, INCOLOR, VENEZIANA, *20 X 20 X 6* CM (A X L X E)                                                                                                                                                                                                                                                                                                                                                                                                                        </t>
  </si>
  <si>
    <t xml:space="preserve">MOTOBOMBA AUTOESCORVANTE POTENCIA 5,42 HP, BOCAIS SUCCAO X RECALQUE 2" X 2", A GASOLINA, DIAMETRO DO ROTOR 122 MM HM/Q = 6 MCA / 33,0 M3/H A 28 MCA / 8,0 M3/H                                                                                                                                                                                                                                                                                                                                            </t>
  </si>
  <si>
    <t>4.851,55</t>
  </si>
  <si>
    <t xml:space="preserve">BOMBA CENTRIFUGA COM MOTOR ELETRICO MONOFASICO, POTENCIA 0,33 HP,  BOCAIS 1" X 3/4", DIAMETRO DO ROTOR 99 MM, HM/Q = 4 MCA / 8,5 M3/H A 18 MCA / 0,90 M3/H                                                                                                                                                                                                                                                                                                                                                </t>
  </si>
  <si>
    <t>1.104,07</t>
  </si>
  <si>
    <t xml:space="preserve">MOTOBOMBA AUTOESCORVANTE MOTOR ELETRICO TRIFASICO 7,4HP BOCA DIAMETRO DE SUCCAO X RECLAQUE: 2"X2", HM/ Q = 10 M / 73,5 M3/H A 28 M / 8,2 M3 /H                                                                                                                                                                                                                                                                                                                                                            </t>
  </si>
  <si>
    <t>9.760,98</t>
  </si>
  <si>
    <t xml:space="preserve">BOMBA CENTRIFUGA MOTOR ELETRICO MONOFASICO 0,49 HP  BOCAIS 1" X 3/4", DIAMETRO DO ROTOR 110 MM, HM/Q: 6 M / 8,3 M3/H A 20 M / 1,2 M3/H                                                                                                                                                                                                                                                                                                                                                                    </t>
  </si>
  <si>
    <t>1.074,53</t>
  </si>
  <si>
    <t xml:space="preserve">BOMBA CENTRIFUGA MOTOR ELETRICO TRIFASICO 0,99HP  DIAMETRO DE SUCCAO X ELEVACAO 1" X 1", DIAMETRO DO ROTOR 145 MM, HM/Q: 14 M / 8,4 M3/H A 40 M / 0,60 M3/H                                                                                                                                                                                                                                                                                                                                               </t>
  </si>
  <si>
    <t>1.811,30</t>
  </si>
  <si>
    <t xml:space="preserve">BOMBA CENTRIFUGA MOTOR ELETRICO MONOFASICO 0,74HP  DIAMETRO DE SUCCAO X ELEVACAO 1 1/4" X 1", DIAMETRO DO ROTOR 120 MM, HM/Q: 8 M / 7,70 M3/H A 24 M / 2,80 M3/H                                                                                                                                                                                                                                                                                                                                          </t>
  </si>
  <si>
    <t>1.835,99</t>
  </si>
  <si>
    <t xml:space="preserve">BOMBA CENTRIFUGA,  MOTOR ELETRICO TRIFASICO 1,48HP  DIAMETRO DE SUCCAO X ELEVACAO 1 1/2" X 1", DIAMETRO DO ROTOR 117 MM, HM/Q: 10 M / 21,9 M3/H A 24 M / 6,1 M3/H                                                                                                                                                                                                                                                                                                                                         </t>
  </si>
  <si>
    <t>1.941,71</t>
  </si>
  <si>
    <t xml:space="preserve">BOMBA CENTRIFUGA  MOTOR ELETRICO TRIFASICO 1,48HP  DIAMETRO DE SUCCAO X ELEVACAO 1" X 1", 4 ESTAGIOS, DIAMETRO DOS ROTORES 3 X 107 MM + 1 X 100 MM, HM/Q: 10 M / 5,3 M3/H A 70 M / 1,8 M3/H                                                                                                                                                                                                                                                                                                               </t>
  </si>
  <si>
    <t>3.222,21</t>
  </si>
  <si>
    <t xml:space="preserve">BOMBA CENTRIFUGA  MOTOR ELETRICO TRIFASICO 2,96HP, DIAMETRO DE SUCCAO X ELEVACAO 1 1/2" X 1 1/4", DIAMETRO DO ROTOR 148 MM, HM/Q: 34 M / 14,80 M3/H A 40 M / 8,60 M3/H                                                                                                                                                                                                                                                                                                                                    </t>
  </si>
  <si>
    <t>2.709,30</t>
  </si>
  <si>
    <t xml:space="preserve">BOMBA CENTRIFUGA MOTOR ELETRICO TRIFASICO 14,8 HP, DIAMETRO DE SUCCAO X ELEVACAO 2 1/2" X 2", DIAMETRO DO ROTOR 195 MM, HM/Q: 62 M / 55,5 M3/H A 80 M / 31,50 M3/H                                                                                                                                                                                                                                                                                                                                        </t>
  </si>
  <si>
    <t>10.157,26</t>
  </si>
  <si>
    <t xml:space="preserve">BOMBA CENTRIFUGA MOTOR ELETRICO TRIFASICO 5HP, DIAMETRO DE SUCCAO X ELEVACAO 2" X 1 1/2", DIAMETRO DO ROTOR 155 MM, HM/Q: 40 M / 20,40 M3/H A 46 M / 9,20 M3/H                                                                                                                                                                                                                                                                                                                                            </t>
  </si>
  <si>
    <t>4.709,85</t>
  </si>
  <si>
    <t xml:space="preserve">BOMBA CENTRIFUGA MOTOR ELETRICO TRIFASICO 9,86 DIAMETRO DE SUCCAO X ELEVACAO 1" X 1", 4 ESTAGIOS, DIAMETRO DOS ROTORES 4 X 146 MM, HM/Q: 85 M / 14,9 M3/H A 140 M / 4,2 M3/H                                                                                                                                                                                                                                                                                                                              </t>
  </si>
  <si>
    <t>9.555,31</t>
  </si>
  <si>
    <t xml:space="preserve">LOCACAO DE BOMBA SUBMERSIVEL PARA DRENAGEM E ESGOTAMENTO, MOTOR ELETRICO TRIFASICO, POTENCIA DE 2 CV, DIAMETRO DE RECALQUE DE 2", FAIXA DE OPERACAO Q=35 M3/H (+ OU - 3 M3/H) E AMT=2 M, Q=13 M3/H (+ OU - 3 M3/H) E AMT = 17 M (+ OU - 3 M)                                                                                                                                                                                                                                                              </t>
  </si>
  <si>
    <t xml:space="preserve">LAVADORA DE ALTA PRESSAO (LAVA - JATO) PARA AGUA FRIA, PRESSAO DE OPERACAO ENTRE 1400 E 1900 LIB/POL2, VAZAO MAXIMA ENTRE  400 E 700 L/H, POTENCIA DE OPERACAO ENTRE 2,50 E 3,00 CV                                                                                                                                                                                                                                                                                                                       </t>
  </si>
  <si>
    <t>2.874,77</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</si>
  <si>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</si>
  <si>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4 POLEGADAS, ELETRICA, TRIFASICA, POTENCIA 5,42 HP, 29 ESTAGIOS, BOCAL DE DESCARGA DE UMA POLEGADA E MEIA, HM/Q = 18 M / 8,10 M3/H A 201 M / 3,2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</si>
  <si>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</si>
  <si>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</si>
  <si>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</si>
  <si>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</si>
  <si>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</si>
  <si>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SUBMERSA PARA POCOS TUBULARES PROFUNDOS DIAMETRO DE 4 POLEGADAS, ELETRICA, TRIFASICA, POTENCIA 1,97 HP, 20 ESTAGIOS, BOCAL DE DESCARGA DIAMETRO DE UMA POLEGADA E MEIA, HM/Q = 18 M / 5,40 M3/H A 164 M / 0,80 M3/H                                                                                                                                                                                                                                                                                 </t>
  </si>
  <si>
    <t xml:space="preserve">BOMBA SUBMERSIVEL, ELETRICA, TRIFASICA, POTENCIA 13 HP, DIAMETRO DO ROTOR 170 MM, BOCAL DE SAIDA DIAMETRO DE 3 POLEGADAS, HM/Q = 11 M / 68,40 M3/H A 72 M / 3,6 M3/H                                                                                                                                                                                                                                                                                                                                      </t>
  </si>
  <si>
    <t xml:space="preserve">BOMBA SUBMERSA PARA POCOS TUBULARES PROFUNDOS DIAMETRO DE 4 POLEGADAS, ELETRICA, TRIFASICA, POTENCIA 5,42 HP, 15 ESTAGIOS, BOCAL DE DESCARGA DIAMETRO DE 2 POLEGADAS, HM/Q = 18 M / 18,10 M3/H A 121 M / 2,90 M3/H                                                                                                                                                                                                                                                                                        </t>
  </si>
  <si>
    <t xml:space="preserve">BUCHA DE REDUCAO DE FERRO GALVANIZADO, COM ROSCA BSP, DE 1" X 1/2"                                                                                                                                                                                                                                                                                                                                                                                                                                        </t>
  </si>
  <si>
    <t>10,33</t>
  </si>
  <si>
    <t xml:space="preserve">BUCHA DE REDUCAO DE FERRO GALVANIZADO, COM ROSCA BSP, DE 1" X 3/4"                                                                                                                                                                                                                                                                                                                                                                                                                                        </t>
  </si>
  <si>
    <t xml:space="preserve">BUCHA DE REDUCAO DE FERRO GALVANIZADO, COM ROSCA BSP, DE 1 1/2" X 1/2"                                                                                                                                                                                                                                                                                                                                                                                                                                    </t>
  </si>
  <si>
    <t xml:space="preserve">BUCHA DE REDUCAO DE FERRO GALVANIZADO, COM ROSCA BSP, DE 1 1/2" X 3/4"                                                                                                                                                                                                                                                                                                                                                                                                                                    </t>
  </si>
  <si>
    <t xml:space="preserve">BUCHA DE REDUCAO DE FERRO GALVANIZADO, COM ROSCA BSP, DE 1 1/4" X 1/2"                                                                                                                                                                                                                                                                                                                                                                                                                                    </t>
  </si>
  <si>
    <t>16,78</t>
  </si>
  <si>
    <t xml:space="preserve">BUCHA DE REDUCAO DE FERRO GALVANIZADO, COM ROSCA BSP, DE 1 1/4" X 3/4"                                                                                                                                                                                                                                                                                                                                                                                                                                    </t>
  </si>
  <si>
    <t xml:space="preserve">BUCHA DE REDUCAO DE FERRO GALVANIZADO, COM ROSCA BSP, DE 1/2" X 1/4"                                                                                                                                                                                                                                                                                                                                                                                                                                      </t>
  </si>
  <si>
    <t xml:space="preserve">BUCHA DE REDUCAO DE FERRO GALVANIZADO, COM ROSCA BSP, DE 2" X 1"                                                                                                                                                                                                                                                                                                                                                                                                                                          </t>
  </si>
  <si>
    <t>28,68</t>
  </si>
  <si>
    <t xml:space="preserve">BUCHA DE REDUCAO DE FERRO GALVANIZADO, COM ROSCA BSP, DE 2" X 1 1/4"                                                                                                                                                                                                                                                                                                                                                                                                                                      </t>
  </si>
  <si>
    <t xml:space="preserve">BUCHA DE REDUCAO DE FERRO GALVANIZADO, COM ROSCA BSP, DE 2 1/2" X 1"                                                                                                                                                                                                                                                                                                                                                                                                                                      </t>
  </si>
  <si>
    <t>46,14</t>
  </si>
  <si>
    <t xml:space="preserve">BUCHA DE REDUCAO DE FERRO GALVANIZADO, COM ROSCA BSP, DE 2 1/2" X 1 1/4"                                                                                                                                                                                                                                                                                                                                                                                                                                  </t>
  </si>
  <si>
    <t xml:space="preserve">BUCHA DE REDUCAO DE FERRO GALVANIZADO, COM ROSCA BSP, DE 2 1/2" X 2"                                                                                                                                                                                                                                                                                                                                                                                                                                      </t>
  </si>
  <si>
    <t xml:space="preserve">BUCHA DE REDUCAO DE FERRO GALVANIZADO, COM ROSCA BSP, DE 3" X 1 1/2"                                                                                                                                                                                                                                                                                                                                                                                                                                      </t>
  </si>
  <si>
    <t>68,02</t>
  </si>
  <si>
    <t xml:space="preserve">BUCHA DE REDUCAO DE FERRO GALVANIZADO, COM ROSCA BSP, DE 3" X 1 1/4"                                                                                                                                                                                                                                                                                                                                                                                                                                      </t>
  </si>
  <si>
    <t>66,13</t>
  </si>
  <si>
    <t xml:space="preserve">BUCHA DE REDUCAO DE FERRO GALVANIZADO, COM ROSCA BSP, DE 3" X 2"                                                                                                                                                                                                                                                                                                                                                                                                                                          </t>
  </si>
  <si>
    <t xml:space="preserve">BUCHA DE REDUCAO DE FERRO GALVANIZADO, COM ROSCA BSP, DE 3/4" X 1/2"                                                                                                                                                                                                                                                                                                                                                                                                                                      </t>
  </si>
  <si>
    <t xml:space="preserve">BUCHA DE REDUCAO DE FERRO GALVANIZADO, COM ROSCA BSP, DE 3" X 2 1/2"                                                                                                                                                                                                                                                                                                                                                                                                                                      </t>
  </si>
  <si>
    <t>66,46</t>
  </si>
  <si>
    <t xml:space="preserve">BUCHA DE REDUCAO DE FERRO GALVANIZADO, COM ROSCA BSP, DE 4" X 2 1/2"                                                                                                                                                                                                                                                                                                                                                                                                                                      </t>
  </si>
  <si>
    <t>125,68</t>
  </si>
  <si>
    <t xml:space="preserve">BUCHA DE REDUCAO DE FERRO GALVANIZADO, COM ROSCA BSP, DE 4" X 3"                                                                                                                                                                                                                                                                                                                                                                                                                                          </t>
  </si>
  <si>
    <t xml:space="preserve">BUCHA DE REDUCAO DE FERRO GALVANIZADO, COM ROSCA BSP, DE 5" X 4"                                                                                                                                                                                                                                                                                                                                                                                                                                          </t>
  </si>
  <si>
    <t>343,97</t>
  </si>
  <si>
    <t xml:space="preserve">BUCHA DE REDUCAO DE FERRO GALVANIZADO, COM ROSCA BSP, DE 6" X 5"                                                                                                                                                                                                                                                                                                                                                                                                                                          </t>
  </si>
  <si>
    <t>389,88</t>
  </si>
  <si>
    <t xml:space="preserve">BUCHA DE REDUCAO DE FERRO GALVANIZADO, COM ROSCA BSP, DE 6" X 4"                                                                                                                                                                                                                                                                                                                                                                                                                                          </t>
  </si>
  <si>
    <t>363,44</t>
  </si>
  <si>
    <t xml:space="preserve">BUCHA DE REDUCAO DE FERRO GALVANIZADO, COM ROSCA BSP, DE 4" X 2"                                                                                                                                                                                                                                                                                                                                                                                                                                          </t>
  </si>
  <si>
    <t xml:space="preserve">BUCHA DE REDUCAO DE FERRO GALVANIZADO, COM ROSCA BSP, DE 2 1/2" X 1 1/2"                                                                                                                                                                                                                                                                                                                                                                                                                                  </t>
  </si>
  <si>
    <t xml:space="preserve">BUCHA DE REDUCAO DE FERRO GALVANIZADO, COM ROSCA BSP, DE 2" X 1 1/2"                                                                                                                                                                                                                                                                                                                                                                                                                                      </t>
  </si>
  <si>
    <t xml:space="preserve">BUCHA DE REDUCAO DE FERRO GALVANIZADO, COM ROSCA BSP, DE 1 1/4" X 1"                                                                                                                                                                                                                                                                                                                                                                                                                                      </t>
  </si>
  <si>
    <t xml:space="preserve">BUCHA DE REDUCAO DE FERRO GALVANIZADO, COM ROSCA BSP, DE 1 1/2" X 1 1/4"                                                                                                                                                                                                                                                                                                                                                                                                                                  </t>
  </si>
  <si>
    <t xml:space="preserve">BUCHA DE REDUCAO DE FERRO GALVANIZADO, COM ROSCA BSP, DE 1 1/2" X 1"                                                                                                                                                                                                                                                                                                                                                                                                                                      </t>
  </si>
  <si>
    <t xml:space="preserve">BUCHA DE REDUCAO PVC, ROSCAVEL, 1" X 3/4"                                                                                                                                                                                                                                                                                                                                                                                                                                                                 </t>
  </si>
  <si>
    <t xml:space="preserve">BUCHA DE REDUCAO PVC, ROSCAVEL, 1 1/2" X 3/4"                                                                                                                                                                                                                                                                                                                                                                                                                                                             </t>
  </si>
  <si>
    <t xml:space="preserve">BUCHA DE REDUCAO PVC, ROSCAVEL 1 1/2" X 1"                                                                                                                                                                                                                                                                                                                                                                                                                                                                </t>
  </si>
  <si>
    <t>9,52</t>
  </si>
  <si>
    <t xml:space="preserve">BUCHA DE REDUCAO PVC ROSCAVEL 3/4" X 1/2"                                                                                                                                                                                                                                                                                                                                                                                                                                                                 </t>
  </si>
  <si>
    <t xml:space="preserve">BUCHA DE REDUCAO PVC, ROSCAVEL, 1" X 1/2"                                                                                                                                                                                                                                                                                                                                                                                                                                                                 </t>
  </si>
  <si>
    <t xml:space="preserve">BUCHA DE REDUCAO DE PVC, SOLDAVEL, CURTA, COM 40 X 32 MM, PARA AGUA FRIA PREDIAL                                                                                                                                                                                                                                                                                                                                                                                                                          </t>
  </si>
  <si>
    <t xml:space="preserve">BUCHA DE REDUCAO DE PVC, SOLDAVEL, LONGA, COM 50 X 25 MM, PARA AGUA FRIA PREDIAL                                                                                                                                                                                                                                                                                                                                                                                                                          </t>
  </si>
  <si>
    <t xml:space="preserve">BUCHA DE REDUCAO DE PVC, SOLDAVEL, LONGA, COM 60 X 32 MM, PARA AGUA FRIA PREDIAL                                                                                                                                                                                                                                                                                                                                                                                                                          </t>
  </si>
  <si>
    <t>14,09</t>
  </si>
  <si>
    <t xml:space="preserve">BUCHA DE REDUCAO DE PVC, SOLDAVEL, LONGA, COM 60 X 25 MM, PARA AGUA FRIA PREDIAL                                                                                                                                                                                                                                                                                                                                                                                                                          </t>
  </si>
  <si>
    <t xml:space="preserve">BUCHA DE REDUCAO DE PVC, SOLDAVEL, CURTA, COM 60 X 50 MM, PARA AGUA FRIA PREDIAL                                                                                                                                                                                                                                                                                                                                                                                                                          </t>
  </si>
  <si>
    <t>7,60</t>
  </si>
  <si>
    <t xml:space="preserve">BUCHA DE REDUCAO DE PVC, SOLDAVEL, CURTA, COM 50 X 40 MM, PARA AGUA FRIA PREDIAL                                                                                                                                                                                                                                                                                                                                                                                                                          </t>
  </si>
  <si>
    <t xml:space="preserve">BUCHA DE REDUCAO DE PVC, SOLDAVEL, LONGA, COM 50 X 32 MM, PARA AGUA FRIA PREDIAL                                                                                                                                                                                                                                                                                                                                                                                                                          </t>
  </si>
  <si>
    <t>6,37</t>
  </si>
  <si>
    <t xml:space="preserve">BUCHA DE REDUCAO DE PVC, SOLDAVEL, LONGA, COM 75 X 50 MM, PARA AGUA FRIA PREDIAL                                                                                                                                                                                                                                                                                                                                                                                                                          </t>
  </si>
  <si>
    <t>21,04</t>
  </si>
  <si>
    <t xml:space="preserve">BUCHA DE REDUCAO DE PVC, SOLDAVEL, LONGA, COM 60 X 50 MM, PARA AGUA FRIA PREDIAL                                                                                                                                                                                                                                                                                                                                                                                                                          </t>
  </si>
  <si>
    <t>18,40</t>
  </si>
  <si>
    <t xml:space="preserve">BUCHA DE REDUCAO DE PVC, SOLDAVEL, CURTA, COM 25 X 20 MM, PARA AGUA FRIA PREDIAL                                                                                                                                                                                                                                                                                                                                                                                                                          </t>
  </si>
  <si>
    <t xml:space="preserve">BUCHA DE REDUCAO DE PVC, SOLDAVEL, CURTA, COM 32 X 25 MM, PARA AGUA FRIA PREDIAL                                                                                                                                                                                                                                                                                                                                                                                                                          </t>
  </si>
  <si>
    <t>1,06</t>
  </si>
  <si>
    <t xml:space="preserve">BUCHA DE REDUCAO DE PVC, SOLDAVEL, LONGA, COM 32 X 20 MM, PARA AGUA FRIA PREDIAL                                                                                                                                                                                                                                                                                                                                                                                                                          </t>
  </si>
  <si>
    <t>3,14</t>
  </si>
  <si>
    <t xml:space="preserve">BUCHA DE REDUCAO DE PVC, SOLDAVEL, LONGA, COM 40 X 25 MM, PARA AGUA FRIA PREDIAL                                                                                                                                                                                                                                                                                                                                                                                                                          </t>
  </si>
  <si>
    <t xml:space="preserve">CABO DE ALUMINIO NU COM ALMA DE ACO, BITOLA 4 AWG                                                                                                                                                                                                                                                                                                                                                                                                                                                         </t>
  </si>
  <si>
    <t>53,43</t>
  </si>
  <si>
    <t xml:space="preserve">CABO DE ALUMINIO NU SEM ALMA DE ACO, BITOLA 4 AWG                                                                                                                                                                                                                                                                                                                                                                                                                                                         </t>
  </si>
  <si>
    <t xml:space="preserve">CABO DE COBRE NU 16 MM2 MEIO-DURO                                                                                                                                                                                                                                                                                                                                                                                                                                                                         </t>
  </si>
  <si>
    <t>19,10</t>
  </si>
  <si>
    <t xml:space="preserve">CABO DE COBRE NU 10 MM2 MEIO-DURO                                                                                                                                                                                                                                                                                                                                                                                                                                                                         </t>
  </si>
  <si>
    <t>11,42</t>
  </si>
  <si>
    <t xml:space="preserve">CABO DE COBRE NU 35 MM2 MEIO-DURO                                                                                                                                                                                                                                                                                                                                                                                                                                                                         </t>
  </si>
  <si>
    <t xml:space="preserve">CABO DE COBRE NU 70 MM2 MEIO-DURO                                                                                                                                                                                                                                                                                                                                                                                                                                                                         </t>
  </si>
  <si>
    <t>75,46</t>
  </si>
  <si>
    <t xml:space="preserve">CABO DE COBRE NU 95 MM2 MEIO-DURO                                                                                                                                                                                                                                                                                                                                                                                                                                                                         </t>
  </si>
  <si>
    <t>108,54</t>
  </si>
  <si>
    <t xml:space="preserve">CABO DE COBRE NU 120 MM2 MEIO-DURO                                                                                                                                                                                                                                                                                                                                                                                                                                                                        </t>
  </si>
  <si>
    <t>145,13</t>
  </si>
  <si>
    <t xml:space="preserve">CABO DE COBRE NU 50 MM2 MEIO-DURO                                                                                                                                                                                                                                                                                                                                                                                                                                                                         </t>
  </si>
  <si>
    <t>57,13</t>
  </si>
  <si>
    <t xml:space="preserve">CABO DE COBRE NU 25 MM2 MEIO-DURO                                                                                                                                                                                                                                                                                                                                                                                                                                                                         </t>
  </si>
  <si>
    <t xml:space="preserve">CABO DE COBRE NU 150 MM2 MEIO-DURO                                                                                                                                                                                                                                                                                                                                                                                                                                                                        </t>
  </si>
  <si>
    <t>175,67</t>
  </si>
  <si>
    <t xml:space="preserve">FIO DE COBRE, SOLIDO, CLASSE 1, ISOLACAO EM PVC/A, ANTICHAMA BWF-B, 450/750V, SECAO NOMINAL 10 MM2                                                                                                                                                                                                                                                                                                                                                                                                        </t>
  </si>
  <si>
    <t>9,76</t>
  </si>
  <si>
    <t xml:space="preserve">FIO DE COBRE, SOLIDO, CLASSE 1, ISOLACAO EM PVC/A, ANTICHAMA BWF-B, 450/750V, SECAO NOMINAL 1,5 MM2                                                                                                                                                                                                                                                                                                                                                                                                       </t>
  </si>
  <si>
    <t xml:space="preserve">FIO DE COBRE, SOLIDO, CLASSE 1, ISOLACAO EM PVC/A, ANTICHAMA BWF-B, 450/750V, SECAO NOMINAL 2,5 MM2                                                                                                                                                                                                                                                                                                                                                                                                       </t>
  </si>
  <si>
    <t>2,71</t>
  </si>
  <si>
    <t xml:space="preserve">FIO DE COBRE, SOLIDO, CLASSE 1, ISOLACAO EM PVC/A, ANTICHAMA BWF-B, 450/750V, SECAO NOMINAL 6 MM2                                                                                                                                                                                                                                                                                                                                                                                                         </t>
  </si>
  <si>
    <t xml:space="preserve">FIO DE COBRE, SOLIDO, CLASSE 1, ISOLACAO EM PVC/A, ANTICHAMA BWF-B, 450/750V, SECAO NOMINAL 4 MM2                                                                                                                                                                                                                                                                                                                                                                                                         </t>
  </si>
  <si>
    <t>4,28</t>
  </si>
  <si>
    <t xml:space="preserve">CABO DE COBRE, FLEXIVEL, CLASSE 4 OU 5, ISOLACAO EM PVC/A, ANTICHAMA BWF-B, COBERTURA PVC-ST1, ANTICHAMA BWF-B, 1 CONDUTOR, 0,6/1 KV, SECAO NOMINAL 70 MM2                                                                                                                                                                                                                                                                                                                                                </t>
  </si>
  <si>
    <t xml:space="preserve">CABO DE COBRE, FLEXIVEL, CLASSE 4 OU 5, ISOLACAO EM PVC/A, ANTICHAMA BWF-B, 1 CONDUTOR, 450/750 V, SECAO NOMINAL 16 MM2                                                                                                                                                                                                                                                                                                                                                                                   </t>
  </si>
  <si>
    <t>15,78</t>
  </si>
  <si>
    <t xml:space="preserve">CABO DE COBRE, FLEXIVEL, CLASSE 4 OU 5, ISOLACAO EM PVC/A, ANTICHAMA BWF-B, 1 CONDUTOR, 450/750 V, SECAO NOMINAL 10 MM2                                                                                                                                                                                                                                                                                                                                                                                   </t>
  </si>
  <si>
    <t>11,04</t>
  </si>
  <si>
    <t xml:space="preserve">CABO DE COBRE, FLEXIVEL, CLASSE 4 OU 5, ISOLACAO EM PVC/A, ANTICHAMA BWF-B, 1 CONDUTOR, 450/750 V, SECAO NOMINAL 4 MM2                                                                                                                                                                                                                                                                                                                                                                                    </t>
  </si>
  <si>
    <t xml:space="preserve">CABO DE COBRE, FLEXIVEL, CLASSE 4 OU 5, ISOLACAO EM PVC/A, ANTICHAMA BWF-B, 1 CONDUTOR, 450/750 V, SECAO NOMINAL 6 MM2                                                                                                                                                                                                                                                                                                                                                                                    </t>
  </si>
  <si>
    <t xml:space="preserve">CABO DE COBRE, RIGIDO, CLASSE 2, ISOLACAO EM PVC/A, ANTICHAMA BWF-B, 1 CONDUTOR, 450/750 V, SECAO NOMINAL 25 MM2                                                                                                                                                                                                                                                                                                                                                                                          </t>
  </si>
  <si>
    <t>27,04</t>
  </si>
  <si>
    <t xml:space="preserve">CABO DE COBRE, RIGIDO, CLASSE 2, ISOLACAO EM PVC/A, ANTICHAMA BWF-B, 1 CONDUTOR, 450/750 V, SECAO NOMINAL 35 MM2                                                                                                                                                                                                                                                                                                                                                                                          </t>
  </si>
  <si>
    <t>37,02</t>
  </si>
  <si>
    <t xml:space="preserve">CABO DE COBRE, RIGIDO, CLASSE 2, ISOLACAO EM PVC/A, ANTICHAMA BWF-B, 1 CONDUTOR, 450/750 V, SECAO NOMINAL 70 MM2                                                                                                                                                                                                                                                                                                                                                                                          </t>
  </si>
  <si>
    <t>70,66</t>
  </si>
  <si>
    <t xml:space="preserve">CABO DE COBRE, RIGIDO, CLASSE 2, ISOLACAO EM PVC/A, ANTICHAMA BWF-B, 1 CONDUTOR, 450/750 V, SECAO NOMINAL 95 MM2                                                                                                                                                                                                                                                                                                                                                                                          </t>
  </si>
  <si>
    <t>97,54</t>
  </si>
  <si>
    <t xml:space="preserve">CABO DE COBRE, RIGIDO, CLASSE 2, ISOLACAO EM PVC/A, ANTICHAMA BWF-B, 1 CONDUTOR, 450/750 V, SECAO NOMINAL 150 MM2                                                                                                                                                                                                                                                                                                                                                                                         </t>
  </si>
  <si>
    <t>173,88</t>
  </si>
  <si>
    <t xml:space="preserve">CABO DE COBRE, RIGIDO, CLASSE 2, ISOLACAO EM PVC/A, ANTICHAMA BWF-B, 1 CONDUTOR, 450/750 V, SECAO NOMINAL 240 MM2                                                                                                                                                                                                                                                                                                                                                                                         </t>
  </si>
  <si>
    <t>283,56</t>
  </si>
  <si>
    <t xml:space="preserve">CABO DE COBRE, FLEXIVEL, CLASSE 4 OU 5, ISOLACAO EM PVC/A, ANTICHAMA BWF-B, COBERTURA PVC-ST1, ANTICHAMA BWF-B, 1 CONDUTOR, 0,6/1 KV, SECAO NOMINAL 1,5 MM2                                                                                                                                                                                                                                                                                                                                               </t>
  </si>
  <si>
    <t>2,06</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</si>
  <si>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</si>
  <si>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16 MM2                                                                                                                                                                                                                                                                                                                                                </t>
  </si>
  <si>
    <t>16,77</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</si>
  <si>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</si>
  <si>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95 MM2                                                                                                                                                                                                                                                                                                                                                </t>
  </si>
  <si>
    <t>98,69</t>
  </si>
  <si>
    <t xml:space="preserve">CABO DE COBRE, FLEXIVEL, CLASSE 4 OU 5, ISOLACAO EM PVC/A, ANTICHAMA BWF-B, COBERTURA PVC-ST1, ANTICHAMA BWF-B, 1 CONDUTOR, 0,6/1 KV, SECAO NOMINAL 150 MM2                                                                                                                                                                                                                                                                                                                                               </t>
  </si>
  <si>
    <t>156,35</t>
  </si>
  <si>
    <t xml:space="preserve">CABO DE COBRE, FLEXIVEL, CLASSE 4 OU 5, ISOLACAO EM PVC/A, ANTICHAMA BWF-B, COBERTURA PVC-ST1, ANTICHAMA BWF-B, 1 CONDUTOR, 0,6/1 KV, SECAO NOMINAL 185 MM2                                                                                                                                                                                                                                                                                                                                               </t>
  </si>
  <si>
    <t>192,05</t>
  </si>
  <si>
    <t xml:space="preserve">CABO DE COBRE, FLEXIVEL, CLASSE 4 OU 5, ISOLACAO EM PVC/A, ANTICHAMA BWF-B, COBERTURA PVC-ST1, ANTICHAMA BWF-B, 1 CONDUTOR, 0,6/1 KV, SECAO NOMINAL 300 MM2                                                                                                                                                                                                                                                                                                                                               </t>
  </si>
  <si>
    <t>331,13</t>
  </si>
  <si>
    <t xml:space="preserve">CABO DE COBRE, RIGIDO, CLASSE 2, ISOLACAO EM PVC/A, ANTICHAMA BWF-B, 1 CONDUTOR, 450/750 V, SECAO NOMINAL 185 MM2                                                                                                                                                                                                                                                                                                                                                                                         </t>
  </si>
  <si>
    <t>216,49</t>
  </si>
  <si>
    <t xml:space="preserve">CABO DE COBRE, RIGIDO, CLASSE 2, ISOLACAO EM PVC, ANTI-CHAMA BWF-B, 1 CONDUTOR, 450/750 V, DIAMETRO 120 MM2                                                                                                                                                                                                                                                                                                                                                                                               </t>
  </si>
  <si>
    <t>130,77</t>
  </si>
  <si>
    <t xml:space="preserve">CABO DE COBRE, RIGIDO, CLASSE 2, ISOLACAO EM PVC/A, ANTICHAMA BWF-B, 1 CONDUTOR, 450/750 V, SECAO NOMINAL 50 MM2                                                                                                                                                                                                                                                                                                                                                                                          </t>
  </si>
  <si>
    <t>51,25</t>
  </si>
  <si>
    <t xml:space="preserve">CABO DE COBRE, RIGIDO, CLASSE 2, ISOLACAO EM PVC/A, ANTICHAMA BWF-B, 1 CONDUTOR, 450/750 V, SECAO NOMINAL 6 MM2                                                                                                                                                                                                                                                                                                                                                                                           </t>
  </si>
  <si>
    <t xml:space="preserve">CABO DE COBRE, FLEXIVEL, CLASSE 4 OU 5, ISOLACAO EM PVC/A, ANTICHAMA BWF-B, 1 CONDUTOR, 450/750 V, SECAO NOMINAL 0,75 MM2                                                                                                                                                                                                                                                                                                                                                                                 </t>
  </si>
  <si>
    <t xml:space="preserve">CABO DE COBRE, FLEXIVEL, CLASSE 4 OU 5, ISOLACAO EM PVC/A, ANTICHAMA BWF-B, 1 CONDUTOR, 450/750 V, SECAO NOMINAL 1,5 MM2                                                                                                                                                                                                                                                                                                                                                                                  </t>
  </si>
  <si>
    <t xml:space="preserve">CABO DE COBRE, FLEXIVEL, CLASSE 4 OU 5, ISOLACAO EM PVC/A, ANTICHAMA BWF-B, 1 CONDUTOR, 450/750 V, SECAO NOMINAL 2,5 MM2                                                                                                                                                                                                                                                                                                                                                                                  </t>
  </si>
  <si>
    <t xml:space="preserve">CABO DE COBRE, FLEXIVEL, CLASSE 4 OU 5, ISOLACAO EM PVC/A, ANTICHAMA BWF-B, COBERTURA PVC-ST1, ANTICHAMA BWF-B, 1 CONDUTOR, 0,6/1 KV, SECAO NOMINAL 240 MM2                                                                                                                                                                                                                                                                                                                                               </t>
  </si>
  <si>
    <t>255,21</t>
  </si>
  <si>
    <t xml:space="preserve">CABO DE COBRE, FLEXIVEL, CLASSE 4 OU 5, ISOLACAO EM PVC/A, ANTICHAMA BWF-B, COBERTURA PVC-ST1, ANTICHAMA BWF-B, 1 CONDUTOR, 0,6/1 KV, SECAO NOMINAL 120 MM2                                                                                                                                                                                                                                                                                                                                               </t>
  </si>
  <si>
    <t>129,05</t>
  </si>
  <si>
    <t xml:space="preserve">CABO DE COBRE, FLEXIVEL, CLASSE 4 OU 5, ISOLACAO EM PVC/A, ANTICHAMA BWF-B, COBERTURA PVC-ST1, ANTICHAMA BWF-B, 1 CONDUTOR, 0,6/1 KV, SECAO NOMINAL 50 MM2                                                                                                                                                                                                                                                                                                                                                </t>
  </si>
  <si>
    <t>54,33</t>
  </si>
  <si>
    <t xml:space="preserve">CABO DE COBRE, FLEXIVEL, CLASSE 4 OU 5, ISOLACAO EM PVC/A, ANTICHAMA BWF-B, COBERTURA PVC-ST1, ANTICHAMA BWF-B, 1 CONDUTOR, 0,6/1 KV, SECAO NOMINAL 35 MM2                                                                                                                                                                                                                                                                                                                                                </t>
  </si>
  <si>
    <t>36,74</t>
  </si>
  <si>
    <t xml:space="preserve">CABO DE COBRE, FLEXIVEL, CLASSE 4 OU 5, ISOLACAO EM PVC/A, ANTICHAMA BWF-B, COBERTURA PVC-ST1, ANTICHAMA BWF-B, 1 CONDUTOR, 0,6/1 KV, SECAO NOMINAL 10 MM2                                                                                                                                                                                                                                                                                                                                                </t>
  </si>
  <si>
    <t>10,53</t>
  </si>
  <si>
    <t xml:space="preserve">CABO DE COBRE, FLEXIVEL, CLASSE 4 OU 5, ISOLACAO EM PVC/A, ANTICHAMA BWF-B, COBERTURA PVC-ST1, ANTICHAMA BWF-B, 1 CONDUTOR, 0,6/1 KV, SECAO NOMINAL 4 MM2                                                                                                                                                                                                                                                                                                                                                 </t>
  </si>
  <si>
    <t>4,42</t>
  </si>
  <si>
    <t xml:space="preserve">CABO DE COBRE, FLEXIVEL, CLASSE 4 OU 5, ISOLACAO EM PVC/A, ANTICHAMA BWF-B, COBERTURA PVC-ST1, ANTICHAMA BWF-B, 1 CONDUTOR, 0,6/1 KV, SECAO NOMINAL 2,5 MM2                                                                                                                                                                                                                                                                                                                                               </t>
  </si>
  <si>
    <t>2,88</t>
  </si>
  <si>
    <t xml:space="preserve">CAIXA DE DESCARGA DE PLASTICO EXTERNA, DE *9* L, PUXADOR FIO DE NYLON, NAO INCLUSO CANO, BOLSA, ENGATE                                                                                                                                                                                                                                                                                                                                                                                                    </t>
  </si>
  <si>
    <t xml:space="preserve">TUBO DE DESCIDA EXTERNO DE PVC PARA CAIXA DE DESCARGA EXTERNA ALTA - 40 MM X 1,60 M                                                                                                                                                                                                                                                                                                                                                                                                                       </t>
  </si>
  <si>
    <t xml:space="preserve">CABECOTE PARA ENTRADA DE LINHA DE ALIMENTACAO PARA ELETRODUTO, EM LIGA DE ALUMINIO COM ACABAMENTO ANTI CORROSIVO, COM FIXACAO POR ENCAIXE LISO DE 360 GRAUS, DE 1 1/2"                                                                                                                                                                                                                                                                                                                                    </t>
  </si>
  <si>
    <t>7,70</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</si>
  <si>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</si>
  <si>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4"                                                                                                                                                                                                                                                                                                                                        </t>
  </si>
  <si>
    <t>55,07</t>
  </si>
  <si>
    <t xml:space="preserve">CAIXA INTERNA/EXTERNA DE MEDICAO PARA 1 MEDIDOR TRIFASICO, COM VISOR, EM CHAPA DE ACO 18 USG (PADRAO DA CONCESSIONARIA LOCAL)                                                                                                                                                                                                                                                                                                                                                                             </t>
  </si>
  <si>
    <t>366,10</t>
  </si>
  <si>
    <t xml:space="preserve">CAIXA PARA MEDICAO COLETIVA TIPO L, PADRAO BIFASICO OU TRIFASICO, PARA ATE 4 MEDIDORES, SEM BARRAMENTO E COM PORTAS INFERIOR E SUPERIOR                                                                                                                                                                                                                                                                                                                                                                   </t>
  </si>
  <si>
    <t>2.414,79</t>
  </si>
  <si>
    <t xml:space="preserve">REATOR ELETRONICO BIVOLT PARA 2 LAMPADAS FLUORESCENTES DE 36/40 W                                                                                                                                                                                                                                                                                                                                                                                                                                         </t>
  </si>
  <si>
    <t xml:space="preserve">REATOR P/ LAMPADA VAPOR DE SODIO 250W USO EXT                                                                                                                                                                                                                                                                                                                                                                                                                                                             </t>
  </si>
  <si>
    <t xml:space="preserve">REATOR ELETRONICO BIVOLT PARA 2 LAMPADAS FLUORESCENTES DE 18/20 W                                                                                                                                                                                                                                                                                                                                                                                                                                         </t>
  </si>
  <si>
    <t xml:space="preserve">REATOR ELETRONICO BIVOLT PARA 1 LAMPADA FLUORESCENTE DE 36/40 W                                                                                                                                                                                                                                                                                                                                                                                                                                           </t>
  </si>
  <si>
    <t xml:space="preserve">REATOR ELETRONICO BIVOLT PARA 1 LAMPADA FLUORESCENTE DE 18/20 W                                                                                                                                                                                                                                                                                                                                                                                                                                           </t>
  </si>
  <si>
    <t xml:space="preserve">ARMACAO VERTICAL COM HASTE E CONTRA-PINO, EM CHAPA DE ACO GALVANIZADO 3/16", COM 3 ESTRIBOS, SEM ISOLADOR                                                                                                                                                                                                                                                                                                                                                                                                 </t>
  </si>
  <si>
    <t xml:space="preserve">ARMACAO VERTICAL COM HASTE E CONTRA-PINO, EM CHAPA DE ACO GALVANIZADO 3/16", COM 1 ESTRIBO E 1 ISOLADOR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</si>
  <si>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</si>
  <si>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</si>
  <si>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</si>
  <si>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</si>
  <si>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</si>
  <si>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</si>
  <si>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</si>
  <si>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1 1/4"                                                                                                                                                                                                                                                                                                                                    </t>
  </si>
  <si>
    <t>5,89</t>
  </si>
  <si>
    <t xml:space="preserve">CABECOTE PARA ENTRADA DE LINHA DE ALIMENTACAO PARA ELETRODUTO, EM LIGA DE ALUMINIO COM ACABAMENTO ANTI CORROSIVO, COM FIXACAO POR ENCAIXE LISO DE 360 GRAUS, DE 2"                                                                                                                                                                                                                                                                                                                                        </t>
  </si>
  <si>
    <t>13,11</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</si>
  <si>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</si>
  <si>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3"                                                                                                                                                                                                                                                                                                                                        </t>
  </si>
  <si>
    <t>37,89</t>
  </si>
  <si>
    <t xml:space="preserve">CAL HIDRATADA CH-I PARA ARGAMASSAS                                                                                                                                                                                                                                                                                                                                                                                                                                                                        </t>
  </si>
  <si>
    <t xml:space="preserve">CAL VIRGEM COMUM PARA ARGAMASSAS (NBR 6453)                                                                                                                                                                                                                                                                                                                                                                                                                                                               </t>
  </si>
  <si>
    <t xml:space="preserve">CALHA MOLDURA AMERICANA DE CHAPA DE ACO GALVANIZADA NUM 26, CORTE 33 CM                                                                                                                                                                                                                                                                                                                                                                                                                                   </t>
  </si>
  <si>
    <t>39,38</t>
  </si>
  <si>
    <t xml:space="preserve">CALHA QUADRADA DE CHAPA DE ACO GALVANIZADA NUM 26, CORTE 33 CM                                                                                                                                                                                                                                                                                                                                                                                                                                            </t>
  </si>
  <si>
    <t xml:space="preserve">CALHA PLATIBANDA DE CHAPA DE ACO GALVANIZADA NUM 26, CORTE 45 CM                                                                                                                                                                                                                                                                                                                                                                                                                                          </t>
  </si>
  <si>
    <t xml:space="preserve">RUFO EXTERNO/INTERNO DE CHAPA DE ACO GALVANIZADA NUM 26, CORTE 33 CM                                                                                                                                                                                                                                                                                                                                                                                                                                      </t>
  </si>
  <si>
    <t xml:space="preserve">RUFO INTERNO DE CHAPA DE ACO GALVANIZADA NUM 26, CORTE 50 CM                                                                                                                                                                                                                                                                                                                                                                                                                                              </t>
  </si>
  <si>
    <t xml:space="preserve">RUFO EXTERNO DE CHAPA DE ACO GALVANIZADA NUM 26, CORTE 28 CM                                                                                                                                                                                                                                                                                                                                                                                                                                              </t>
  </si>
  <si>
    <t xml:space="preserve">RUFO EXTERNO DE CHAPA DE ACO GALVANIZADA NUM 26, CORTE 25 CM                                                                                                                                                                                                                                                                                                                                                                                                                                              </t>
  </si>
  <si>
    <t>28,11</t>
  </si>
  <si>
    <t xml:space="preserve">CALHA PARA AGUA FURTADA DE CHAPA DE ACO GALVANIZADA NUM 26, CORTE 40 CM                                                                                                                                                                                                                                                                                                                                                                                                                                   </t>
  </si>
  <si>
    <t>39,69</t>
  </si>
  <si>
    <t xml:space="preserve">CALHA PARA AGUA FURTADA DE CHAPA DE ACO GALVANIZADA NUM 26, CORTE 50 CM                                                                                                                                                                                                                                                                                                                                                                                                                                   </t>
  </si>
  <si>
    <t xml:space="preserve">CALHA QUADRADA DE CHAPA DE ACO GALVANIZADA NUM 28, CORTE 25 CM                                                                                                                                                                                                                                                                                                                                                                                                                                            </t>
  </si>
  <si>
    <t>25,38</t>
  </si>
  <si>
    <t xml:space="preserve">CAMINHONETE COM MOTOR A DIESEL, POTENCIA *160* CV, CABINE DUPLA, 4X4                                                                                                                                                                                                                                                                                                                                                                                                                                      </t>
  </si>
  <si>
    <t>271.643,17</t>
  </si>
  <si>
    <t xml:space="preserve">CAP OU TAMPAO DE FERRO GALVANIZADO, COM ROSCA BSP, DE 1/2"                                                                                                                                                                                                                                                                                                                                                                                                                                                </t>
  </si>
  <si>
    <t xml:space="preserve">CAP OU TAMPAO DE FERRO GALVANIZADO, COM ROSCA BSP, DE 3/4"                                                                                                                                                                                                                                                                                                                                                                                                                                                </t>
  </si>
  <si>
    <t xml:space="preserve">CAP OU TAMPAO DE FERRO GALVANIZADO, COM ROSCA BSP, DE 1 1/4"                                                                                                                                                                                                                                                                                                                                                                                                                                              </t>
  </si>
  <si>
    <t>16,04</t>
  </si>
  <si>
    <t xml:space="preserve">CAP OU TAMPAO DE FERRO GALVANIZADO, COM ROSCA BSP, DE 1 1/2"                                                                                                                                                                                                                                                                                                                                                                                                                                              </t>
  </si>
  <si>
    <t>19,81</t>
  </si>
  <si>
    <t xml:space="preserve">CAP OU TAMPAO DE FERRO GALVANIZADO, COM ROSCA BSP, DE 2"                                                                                                                                                                                                                                                                                                                                                                                                                                                  </t>
  </si>
  <si>
    <t xml:space="preserve">CAP OU TAMPAO DE FERRO GALVANIZADO, COM ROSCA BSP, DE 4"                                                                                                                                                                                                                                                                                                                                                                                                                                                  </t>
  </si>
  <si>
    <t>123,05</t>
  </si>
  <si>
    <t xml:space="preserve">CAP OU TAMPAO DE FERRO GALVANIZADO, COM ROSCA BSP, DE 3"                                                                                                                                                                                                                                                                                                                                                                                                                                                  </t>
  </si>
  <si>
    <t>73,56</t>
  </si>
  <si>
    <t xml:space="preserve">CAP OU TAMPAO DE FERRO GALVANIZADO, COM ROSCA BSP, DE 2 1/2"                                                                                                                                                                                                                                                                                                                                                                                                                                              </t>
  </si>
  <si>
    <t xml:space="preserve">CAP OU TAMPAO DE FERRO GALVANIZADO, COM ROSCA BSP, DE 1"                                                                                                                                                                                                                                                                                                                                                                                                                                                  </t>
  </si>
  <si>
    <t>10,51</t>
  </si>
  <si>
    <t xml:space="preserve">CAP, PVC PBA, JE, DN 75 / DE 85 MM,  PARA REDE DE AGUA (NBR 10351)                                                                                                                                                                                                                                                                                                                                                                                                                                        </t>
  </si>
  <si>
    <t xml:space="preserve">CAP PVC, SOLDAVEL, 25 MM, PARA AGUA FRIA PREDIAL                                                                                                                                                                                                                                                                                                                                                                                                                                                          </t>
  </si>
  <si>
    <t xml:space="preserve">CAP PVC, SOLDAVEL, 32 MM, PARA AGUA FRIA PREDIAL                                                                                                                                                                                                                                                                                                                                                                                                                                                          </t>
  </si>
  <si>
    <t xml:space="preserve">CAP PVC, SOLDAVEL, 20 MM, PARA AGUA FRIA PREDIAL                                                                                                                                                                                                                                                                                                                                                                                                                                                          </t>
  </si>
  <si>
    <t xml:space="preserve">CAP PVC, SOLDAVEL, 40 MM, PARA AGUA FRIA PREDIAL                                                                                                                                                                                                                                                                                                                                                                                                                                                          </t>
  </si>
  <si>
    <t xml:space="preserve">CAP PVC, SOLDAVEL, 50 MM, PARA AGUA FRIA PREDIAL                                                                                                                                                                                                                                                                                                                                                                                                                                                          </t>
  </si>
  <si>
    <t>7,91</t>
  </si>
  <si>
    <t xml:space="preserve">CAP PVC, SOLDAVEL, 60 MM, PARA AGUA FRIA PREDIAL                                                                                                                                                                                                                                                                                                                                                                                                                                                          </t>
  </si>
  <si>
    <t>13,31</t>
  </si>
  <si>
    <t xml:space="preserve">CAP PVC, ROSCAVEL, 1/2", PARA AGUA FRIA PREDIAL                                                                                                                                                                                                                                                                                                                                                                                                                                                           </t>
  </si>
  <si>
    <t>1,95</t>
  </si>
  <si>
    <t xml:space="preserve">CAP PVC, ROSCAVEL, 3/4",  PARA AGUA FRIA PREDIAL                                                                                                                                                                                                                                                                                                                                                                                                                                                          </t>
  </si>
  <si>
    <t>2,56</t>
  </si>
  <si>
    <t xml:space="preserve">CAP PVC, SOLDAVEL, DN 100 MM, SERIE NORMAL, PARA ESGOTO PREDIAL                                                                                                                                                                                                                                                                                                                                                                                                                                           </t>
  </si>
  <si>
    <t xml:space="preserve">CAP PVC, ROSCAVEL, 1",  PARA AGUA FRIA PREDIAL                                                                                                                                                                                                                                                                                                                                                                                                                                                            </t>
  </si>
  <si>
    <t xml:space="preserve">CAP PVC, SOLDAVEL, 75 MM, PARA AGUA FRIA PREDIAL                                                                                                                                                                                                                                                                                                                                                                                                                                                          </t>
  </si>
  <si>
    <t>23,29</t>
  </si>
  <si>
    <t xml:space="preserve">CAP, PVC PBA, JE, DN 50 / DE 60 MM,  PARA REDE DE AGUA (NBR 10351)                                                                                                                                                                                                                                                                                                                                                                                                                                        </t>
  </si>
  <si>
    <t xml:space="preserve">CAP, PVC PBA, JE, DN 100 / DE 110 MM,  PARA REDE DE AGUA (NBR 10351)                                                                                                                                                                                                                                                                                                                                                                                                                                      </t>
  </si>
  <si>
    <t>37,66</t>
  </si>
  <si>
    <t xml:space="preserve">CARPINTEIRO DE FORMAS (HORISTA)                                                                                                                                                                                                                                                                                                                                                                                                                                                                           </t>
  </si>
  <si>
    <t xml:space="preserve">CARPINTEIRO DE ESQUADRIAS (HORISTA)                                                                                                                                                                                                                                                                                                                                                                                                                                                                       </t>
  </si>
  <si>
    <t xml:space="preserve">PISO EM CERAMICA ESMALTADA EXTRA, PEI MAIOR OU IGUAL A 4, FORMATO MENOR OU IGUAL A 2025 CM2                                                                                                                                                                                                                                                                                                                                                                                                               </t>
  </si>
  <si>
    <t xml:space="preserve">PISO EM CERAMICA ESMALTADA EXTRA, PEI MAIOR OU IGUAL A 4, FORMATO MAIOR QUE 2025 CM2                                                                                                                                                                                                                                                                                                                                                                                                                      </t>
  </si>
  <si>
    <t xml:space="preserve">PISO EM CERAMICA ESMALTADA, COMERCIAL (PADRAO POPULAR), PEI MAIOR OU IGUAL A 3, FORMATO MENOR OU IGUAL A  2025 CM2                                                                                                                                                                                                                                                                                                                                                                                        </t>
  </si>
  <si>
    <t xml:space="preserve">CHAPA DE ACO FINA A QUENTE BITOLA MSG 14, E = 2,00 MM (16,0 KG/M2)                                                                                                                                                                                                                                                                                                                                                                                                                                        </t>
  </si>
  <si>
    <t>13,24</t>
  </si>
  <si>
    <t xml:space="preserve">CHAPA DE ACO FINA A QUENTE BITOLA MSG 3/16 ", E = 4,75 MM (38,00 KG/M2)                                                                                                                                                                                                                                                                                                                                                                                                                                   </t>
  </si>
  <si>
    <t>11,78</t>
  </si>
  <si>
    <t xml:space="preserve">CHAPA DE ACO FINA A QUENTE BITOLA MSG 13, E = 2,25 MM (18,00 KG/M2)                                                                                                                                                                                                                                                                                                                                                                                                                                       </t>
  </si>
  <si>
    <t xml:space="preserve">CHAPA DE ACO FINA A QUENTE BITOLA MSG 16, E = 1,50 MM (12,00 KG/M2)                                                                                                                                                                                                                                                                                                                                                                                                                                       </t>
  </si>
  <si>
    <t>13,98</t>
  </si>
  <si>
    <t xml:space="preserve">CHAPA DE ACO FINA A QUENTE BITOLA MSG 18, E = 1,20 MM (9,60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</si>
  <si>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</si>
  <si>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</si>
  <si>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</si>
  <si>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GROSSA, ASTM A36, E = 1/4 " (6,35 MM) 49,79 KG/M2                                                                                                                                                                                                                                                                                                                                                                                                                                            </t>
  </si>
  <si>
    <t xml:space="preserve">CHAPA DE ACO GROSSA, ASTM A36, E = 3/8 " (9,53 MM) 74,69 KG/M2                                                                                                                                                                                                                                                                                                                                                                                                                                            </t>
  </si>
  <si>
    <t xml:space="preserve">CHAPA DE ACO GROSSA, ASTM A36, E = 1/2 " (12,70 MM) 99,59 KG/M2                                                                                                                                                                                                                                                                                                                                                                                                                                           </t>
  </si>
  <si>
    <t>12,84</t>
  </si>
  <si>
    <t xml:space="preserve">CHAPA DE ACO GROSSA, ASTM A36, E = 5/8 " (15,88 MM) 124,49 KG/M2                                                                                                                                                                                                                                                                                                                                                                                                                                          </t>
  </si>
  <si>
    <t xml:space="preserve">CHAPA DE ACO GROSSA, ASTM A36, E = 7/8 " (22,23 MM) 174,28 KG/M2                                                                                                                                                                                                                                                                                                                                                                                                                                          </t>
  </si>
  <si>
    <t>14,95</t>
  </si>
  <si>
    <t xml:space="preserve">CHAPA DE ACO XADREZ PARA PISOS, E = 1/4 " (6,30 MM) 54,53 KG/M2                                                                                                                                                                                                                                                                                                                                                                                                                                           </t>
  </si>
  <si>
    <t>14,67</t>
  </si>
  <si>
    <t xml:space="preserve">CHAPA DE LAMINADO MELAMINICO, LISO BRILHANTE, DE *1,25 X 3,08* M, E = 0,8 MM                                                                                                                                                                                                                                                                                                                                                                                                                              </t>
  </si>
  <si>
    <t xml:space="preserve">COLA A BASE DE RESINA SINTETICA PARA CHAPA DE LAMINADO MELAMINICO                                                                                                                                                                                                                                                                                                                                                                                                                                         </t>
  </si>
  <si>
    <t xml:space="preserve">CHAPA DE LAMINADO MELAMINICO, LISO FOSCO, DE *1,25 X 3,08* M, E = 0,8 MM                                                                                                                                                                                                                                                                                                                                                                                                                                  </t>
  </si>
  <si>
    <t xml:space="preserve">CHAPA DE LAMINADO MELAMINICO, TEXTURIZADO, DE *1,25 X 3,08* M, E = 0,8 MM                                                                                                                                                                                                                                                                                                                                                                                                                                 </t>
  </si>
  <si>
    <t xml:space="preserve">CHAPA/PAINEL DE MADEIRA COMPENSADA PLASTIFICADA (MADEIRITE PLASTIFICADO) PARA FORMA DE CONCRETO, DE 2200 x 1100 MM, E = *17* MM                                                                                                                                                                                                                                                                                                                                                                           </t>
  </si>
  <si>
    <t>88,86</t>
  </si>
  <si>
    <t xml:space="preserve">CHAPA/PAINEL DE MADEIRA COMPENSADA PLASTIFICADA (MADEIRITE PLASTIFICADO) PARA FORMA DE CONCRETO, DE 2200 x 1100 MM, E = 10 MM                                                                                                                                                                                                                                                                                                                                                                             </t>
  </si>
  <si>
    <t>51,69</t>
  </si>
  <si>
    <t xml:space="preserve">CHAPA/PAINEL DE MADEIRA COMPENSADA PLASTIFICADA (MADEIRITE PLASTIFICADO) PARA FORMA DE CONCRETO, DE 2200 x 1100 MM, E = 12 MM                                                                                                                                                                                                                                                                                                                                                                             </t>
  </si>
  <si>
    <t>64,05</t>
  </si>
  <si>
    <t xml:space="preserve">CHAPA/PAINEL DE MADEIRA COMPENSADA RESINADA (MADEIRITE RESINADO ROSA) PARA FORMA DE CONCRETO, DE 2200 x 1100 MM, E = 14 MM                                                                                                                                                                                                                                                                                                                                                                                </t>
  </si>
  <si>
    <t>42,74</t>
  </si>
  <si>
    <t xml:space="preserve">CHAPA/PAINEL DE MADEIRA COMPENSADA RESINADA (MADEIRITE RESINADO ROSA) PARA FORMA DE CONCRETO, DE 2200 x 1100 MM, E = 17 MM                                                                                                                                                                                                                                                                                                                                                                                </t>
  </si>
  <si>
    <t>52,47</t>
  </si>
  <si>
    <t xml:space="preserve">COMPENSADO NAVAL - CHAPA/PAINEL EM MADEIRA COMPENSADA PRENSADA, DE 2200 X 1600 MM, E = 6 MM                                                                                                                                                                                                                                                                                                                                                                                                               </t>
  </si>
  <si>
    <t>47,20</t>
  </si>
  <si>
    <t xml:space="preserve">CHUVEIRO COMUM EM PLASTICO CROMADO, COM CANO, 4 TEMPERATURAS (110/220 V)                                                                                                                                                                                                                                                                                                                                                                                                                                  </t>
  </si>
  <si>
    <t>253,60</t>
  </si>
  <si>
    <t xml:space="preserve">CHUVEIRO COMUM EM PLASTICO BRANCO, COM CANO, 3 TEMPERATURAS, 5500 W (110/220 V)                                                                                                                                                                                                                                                                                                                                                                                                                           </t>
  </si>
  <si>
    <t xml:space="preserve">DUCHA HIGIENICA PLASTICA COM REGISTRO METALICO 1/2 "                                                                                                                                                                                                                                                                                                                                                                                                                                                      </t>
  </si>
  <si>
    <t>106,76</t>
  </si>
  <si>
    <t xml:space="preserve">CIMENTO IMPERMEABILIZANTE DE PEGA ULTRARRAPIDA PARA TAMPONAMENTOS                                                                                                                                                                                                                                                                                                                                                                                                                                         </t>
  </si>
  <si>
    <t>21,55</t>
  </si>
  <si>
    <t xml:space="preserve">CIMENTO PORTLAND COMPOSTO CP II-32                                                                                                                                                                                                                                                                                                                                                                                                                                                                        </t>
  </si>
  <si>
    <t xml:space="preserve">CIMENTO BRANCO NAO ESTRUTURAL (CPB - NAO ESTRUTURAL)                                                                                                                                                                                                                                                                                                                                                                                                                                                      </t>
  </si>
  <si>
    <t xml:space="preserve">ARGAMASSA COLANTE AC I PARA CERAMICAS                                                                                                                                                                                                                                                                                                                                                                                                                                                                     </t>
  </si>
  <si>
    <t xml:space="preserve">COLAR TOMADA PVC, COM TRAVAS, SAIDA COM ROSCA, DE 32 MM X 1/2" OU 32 MM X 3/4", PARA LIGACAO PREDIAL DE AGUA                                                                                                                                                                                                                                                                                                                                                                                              </t>
  </si>
  <si>
    <t xml:space="preserve">COLAR TOMADA PVC, COM TRAVAS, SAIDA ROSCAVEL COM BUCHA DE LATAO, DE 60 MM X 1/2" OU 60 MM X 3/4", PARA LIGACAO PREDIAL DE AGUA                                                                                                                                                                                                                                                                                                                                                                            </t>
  </si>
  <si>
    <t>17,59</t>
  </si>
  <si>
    <t xml:space="preserve">COLAR TOMADA PVC, COM TRAVAS, SAIDA COM ROSCA, DE 85 MM X 1/2" OU 85 MM X 3/4", PARA LIGACAO PREDIAL DE AGUA                                                                                                                                                                                                                                                                                                                                                                                              </t>
  </si>
  <si>
    <t>14,58</t>
  </si>
  <si>
    <t xml:space="preserve">COLAR TOMADA PVC, COM TRAVAS, SAIDA COM ROSCA, DE 75 MM X 1/2" OU 75 MM X 3/4", PARA LIGACAO PREDIAL DE AGUA                                                                                                                                                                                                                                                                                                                                                                                              </t>
  </si>
  <si>
    <t xml:space="preserve">COLAR TOMADA PVC, COM TRAVAS, SAIDA COM ROSCA, DE 60 MM X 1/2" OU 60 MM X 3/4", PARA LIGACAO PREDIAL DE AGUA                                                                                                                                                                                                                                                                                                                                                                                              </t>
  </si>
  <si>
    <t xml:space="preserve">COLAR TOMADA PVC, COM TRAVAS, SAIDA COM ROSCA, DE 50 MM X 1/2" OU 50 MM X 3/4", PARA LIGACAO PREDIAL DE AGUA                                                                                                                                                                                                                                                                                                                                                                                              </t>
  </si>
  <si>
    <t>11,90</t>
  </si>
  <si>
    <t xml:space="preserve">COLAR TOMADA PVC, COM TRAVAS, SAIDA COM ROSCA, DE 40 MM X 1/2" OU 40 MM X 3/4", PARA LIGACAO PREDIAL DE AGUA                                                                                                                                                                                                                                                                                                                                                                                              </t>
  </si>
  <si>
    <t xml:space="preserve">COLAR TOMADA PVC, COM TRAVAS, SAIDA COM ROSCA, DE 110 MM X 1/2" OU 110 MM X 3/4", PARA LIGACAO PREDIAL DE AGUA                                                                                                                                                                                                                                                                                                                                                                                            </t>
  </si>
  <si>
    <t>22,15</t>
  </si>
  <si>
    <t xml:space="preserve">COMPACTADOR DE SOLO TIPO PLACA VIBRATORIA REVERSIVEL, A GASOLINA, 4 TEMPOS, PESO DE 125 A 150 KG, FORCA CENTRIFUGA DE 2500 A 2800 KGF, LARG. TRABALHO DE 400 A 450 MM, FREQ VIBRACAO DE 4300 A 4500 RPM, VELOC. TRABALHO DE 15 A 20 M/MIN, POT. DE 5,5 A 6,0 HP                                                                                                                                                                                                                                           </t>
  </si>
  <si>
    <t xml:space="preserve">CONCRETO BETUMINOSO USINADO A QUENTE (CBUQ) PARA PAVIMENTACAO ASFALTICA, PADRAO DNIT, FAIXA C, COM CAP 50/70 - AQUISICAO POSTO USINA                                                                                                                                                                                                                                                                                                                                                                      </t>
  </si>
  <si>
    <t xml:space="preserve">CONCRETO USINADO CONVENCIONAL (NAO BOMBEAVEL) CLASSE DE RESISTENCIA C15, COM BRITA 1 E 2, SLUMP = 80 MM +/- 10 MM (NBR 8953)                                                                                                                                                                                                                                                                                                                                                                              </t>
  </si>
  <si>
    <t>426,56</t>
  </si>
  <si>
    <t xml:space="preserve">CONCRETO USINADO BOMBEAVEL, CLASSE DE RESISTENCIA C20, BRITA 0 E 1, SLUMP = 100 +/- 20 MM, COM BOMBEAMENTO (DISPONIBILIZACAO DE BOMBA), SEM O LANCAMENTO (NBR 8953)                                                                                                                                                                                                                                                                                                                                       </t>
  </si>
  <si>
    <t>479,88</t>
  </si>
  <si>
    <t xml:space="preserve">CONCRETO USINADO BOMBEAVEL, CLASSE DE RESISTENCIA C30, BRITA 0 E 1, SLUMP = 100 +/- 20 MM, COM BOMBEAMENTO (DISPONIBILIZACAO DE BOMBA), SEM O LANCAMENTO (NBR 8953)                                                                                                                                                                                                                                                                                                                                       </t>
  </si>
  <si>
    <t>510,34</t>
  </si>
  <si>
    <t xml:space="preserve">CONCRETO USINADO BOMBEAVEL, CLASSE DE RESISTENCIA C25, BRITA 0 E 1, SLUMP = 100 +/- 20 MM, COM BOMBEAMENTO (DISPONIBILIZACAO DE BOMBA), SEM O LANCAMENTO (NBR 8953)                                                                                                                                                                                                                                                                                                                                       </t>
  </si>
  <si>
    <t>495,11</t>
  </si>
  <si>
    <t xml:space="preserve">TERMINAL METALICO A PRESSAO PARA 1 CABO DE 6 A 10 MM2, COM 1 FURO DE FIXACAO                                                                                                                                                                                                                                                                                                                                                                                                                              </t>
  </si>
  <si>
    <t>5,70</t>
  </si>
  <si>
    <t xml:space="preserve">CONECTOR METALICO TIPO PARAFUSO FENDIDO (SPLIT BOLT), PARA CABOS ATE 16 MM2                                                                                                                                                                                                                                                                                                                                                                                                                               </t>
  </si>
  <si>
    <t>8,01</t>
  </si>
  <si>
    <t xml:space="preserve">TERMINAL METALICO A PRESSAO 1 CABO, PARA CABOS DE 4 A 10 MM2, COM 2 FUROS PARA FIXACAO                                                                                                                                                                                                                                                                                                                                                                                                                    </t>
  </si>
  <si>
    <t>23,79</t>
  </si>
  <si>
    <t xml:space="preserve">TERMINAL METALICO A PRESSAO PARA 1 CABO DE 16 A 25 MM2, COM 2 FUROS PARA FIXACAO                                                                                                                                                                                                                                                                                                                                                                                                                          </t>
  </si>
  <si>
    <t>28,88</t>
  </si>
  <si>
    <t xml:space="preserve">TERMINAL METALICO A PRESSAO PARA 1 CABO DE 50 A 70 MM2, COM 2 FUROS PARA FIXACAO                                                                                                                                                                                                                                                                                                                                                                                                                          </t>
  </si>
  <si>
    <t>68,42</t>
  </si>
  <si>
    <t xml:space="preserve">TERMINAL METALICO A PRESSAO PARA 1 CABO DE 95 A 120 MM2, COM 2 FUROS PARA FIXACAO                                                                                                                                                                                                                                                                                                                                                                                                                         </t>
  </si>
  <si>
    <t>115,45</t>
  </si>
  <si>
    <t xml:space="preserve">TERMINAL METALICO A PRESSAO PARA 1 CABO DE 150 A 185 MM2, COM 2 FUROS PARA FIXACAO                                                                                                                                                                                                                                                                                                                                                                                                                        </t>
  </si>
  <si>
    <t>139,52</t>
  </si>
  <si>
    <t xml:space="preserve">CONECTOR METALICO TIPO PARAFUSO FENDIDO (SPLIT BOLT), PARA CABOS ATE 25 MM2                                                                                                                                                                                                                                                                                                                                                                                                                               </t>
  </si>
  <si>
    <t>8,45</t>
  </si>
  <si>
    <t xml:space="preserve">CONECTOR METALICO TIPO PARAFUSO FENDIDO (SPLIT BOLT), COM SEPARADOR DE CABOS BIMETALICOS, PARA CABOS ATE 50 MM2                                                                                                                                                                                                                                                                                                                                                                                           </t>
  </si>
  <si>
    <t>17,05</t>
  </si>
  <si>
    <t xml:space="preserve">CONECTOR METALICO TIPO PARAFUSO FENDIDO (SPLIT BOLT), COM SEPARADOR DE CABOS BIMETALICOS, PARA CABOS ATE 70 MM2                                                                                                                                                                                                                                                                                                                                                                                           </t>
  </si>
  <si>
    <t>22,88</t>
  </si>
  <si>
    <t xml:space="preserve">GRAMPO PARALELO METALICO PARA CABO DE 6 A 50 MM2, COM 2 PARAFUSOS                                                                                                                                                                                                                                                                                                                                                                                                                                         </t>
  </si>
  <si>
    <t>11,25</t>
  </si>
  <si>
    <t xml:space="preserve">TERMINAL A COMPRESSAO EM COBRE ESTANHADO PARA CABO 2,5 MM2, 1 FURO E 1 COMPRESSAO, PARA PARAFUSO DE FIXACAO M5                                                                                                                                                                                                                                                                                                                                                                                            </t>
  </si>
  <si>
    <t>1,04</t>
  </si>
  <si>
    <t xml:space="preserve">TERMINAL A COMPRESSAO EM COBRE ESTANHADO PARA CABO 4 MM2, 1 FURO E 1 COMPRESSAO, PARA PARAFUSO DE FIXACAO M5                                                                                                                                                                                                                                                                                                                                                                                              </t>
  </si>
  <si>
    <t xml:space="preserve">TERMINAL A COMPRESSAO EM COBRE ESTANHADO PARA CABO 6 MM2, 1 FURO E 1 COMPRESSAO, PARA PARAFUSO DE FIXACAO M6                                                                                                                                                                                                                                                                                                                                                                                              </t>
  </si>
  <si>
    <t xml:space="preserve">TERMINAL A COMPRESSAO EM COBRE ESTANHADO PARA CABO 10 MM2, 1 FURO E 1 COMPRESSAO, PARA PARAFUSO DE FIXACAO M6                                                                                                                                                                                                                                                                                                                                                                                             </t>
  </si>
  <si>
    <t xml:space="preserve">TERMINAL A COMPRESSAO EM COBRE ESTANHADO PARA CABO 16 MM2, 1 FURO E 1 COMPRESSAO, PARA PARAFUSO DE FIXACAO M6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</si>
  <si>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</si>
  <si>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</si>
  <si>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50 MM2, 1 FURO E 1 COMPRESSAO, PARA PARAFUSO DE FIXACAO M8                                                                                                                                                                                                                                                                                                                                                                                             </t>
  </si>
  <si>
    <t xml:space="preserve">TERMINAL A COMPRESSAO EM COBRE ESTANHADO PARA CABO 70 MM2, 1 FURO E 1 COMPRESSAO, PARA PARAFUSO DE FIXACAO M10                                                                                                                                                                                                                                                                                                                                                                                            </t>
  </si>
  <si>
    <t>6,97</t>
  </si>
  <si>
    <t xml:space="preserve">TERMINAL A COMPRESSAO EM COBRE ESTANHADO PARA CABO 95 MM2, 1 FURO E 1 COMPRESSAO, PARA PARAFUSO DE FIXACAO M12                                                                                                                                                                                                                                                                                                                                                                                            </t>
  </si>
  <si>
    <t xml:space="preserve">TERMINAL A COMPRESSAO EM COBRE ESTANHADO PARA CABO 120 MM2, 1 FURO E 1 COMPRESSAO, PARA PARAFUSO DE FIXACAO M12                                                                                                                                                                                                                                                                                                                                                                                           </t>
  </si>
  <si>
    <t>12,07</t>
  </si>
  <si>
    <t xml:space="preserve">TERMINAL METALICO A PRESSAO PARA 1 CABO DE 16 MM2, COM 1 FURO DE FIXACAO                                                                                                                                                                                                                                                                                                                                                                                                                                  </t>
  </si>
  <si>
    <t xml:space="preserve">TERMINAL METALICO A PRESSAO PARA 1 CABO DE 25 MM2, COM 1 FURO DE FIXACAO                                                                                                                                                                                                                                                                                                                                                                                                                                  </t>
  </si>
  <si>
    <t>7,08</t>
  </si>
  <si>
    <t xml:space="preserve">TERMINAL METALICO A PRESSAO PARA 1 CABO DE 35 MM2, COM 1 FURO DE FIXACAO                                                                                                                                                                                                                                                                                                                                                                                                                                  </t>
  </si>
  <si>
    <t xml:space="preserve">TERMINAL METALICO A PRESSAO PARA 1 CABO DE 50 MM2, COM 1 FURO DE FIXACAO                                                                                                                                                                                                                                                                                                                                                                                                                                  </t>
  </si>
  <si>
    <t xml:space="preserve">TERMINAL METALICO A PRESSAO PARA 1 CABO DE 70 MM2, COM 1 FURO DE FIXACAO                                                                                                                                                                                                                                                                                                                                                                                                                                  </t>
  </si>
  <si>
    <t>10,20</t>
  </si>
  <si>
    <t xml:space="preserve">TERMINAL METALICO A PRESSAO PARA 1 CABO DE 95 MM2, COM 1 FURO DE FIXACAO                                                                                                                                                                                                                                                                                                                                                                                                                                  </t>
  </si>
  <si>
    <t xml:space="preserve">TERMINAL METALICO A PRESSAO PARA 1 CABO DE 120 MM2, COM 1 FURO DE FIXACAO                                                                                                                                                                                                                                                                                                                                                                                                                                 </t>
  </si>
  <si>
    <t>26,62</t>
  </si>
  <si>
    <t xml:space="preserve">TERMINAL METALICO A PRESSAO PARA 1 CABO DE 185 MM2, COM 1 FURO DE FIXACAO                                                                                                                                                                                                                                                                                                                                                                                                                                 </t>
  </si>
  <si>
    <t>29,70</t>
  </si>
  <si>
    <t xml:space="preserve">TERMINAL METALICO A PRESSAO PARA 1 CABO DE 25 A 35 MM2, COM 2 FUROS PARA FIXACAO                                                                                                                                                                                                                                                                                                                                                                                                                          </t>
  </si>
  <si>
    <t>39,61</t>
  </si>
  <si>
    <t xml:space="preserve">CONECTOR DE ALUMINIO TIPO PRENSA CABO, BITOLA 3/8", PARA CABOS DE DIAMETRO DE 9 A 10 MM                                                                                                                                                                                                                                                                                                                                                                                                                   </t>
  </si>
  <si>
    <t>12,67</t>
  </si>
  <si>
    <t xml:space="preserve">CONECTOR DE ALUMINIO TIPO PRENSA CABO, BITOLA 1/2", PARA CABOS DE DIAMETRO DE 12,5 A 15 MM                                                                                                                                                                                                                                                                                                                                                                                                                </t>
  </si>
  <si>
    <t xml:space="preserve">CONECTOR DE ALUMINIO TIPO PRENSA CABO, BITOLA 3/4", PARA CABOS DE DIAMETRO DE 17,5 A 20 MM                                                                                                                                                                                                                                                                                                                                                                                                                </t>
  </si>
  <si>
    <t>15,64</t>
  </si>
  <si>
    <t xml:space="preserve">CONECTOR DE ALUMINIO TIPO PRENSA CABO, BITOLA 1", PARA CABOS DE DIAMETRO DE 22,5 A 25 MM                                                                                                                                                                                                                                                                                                                                                                                                                  </t>
  </si>
  <si>
    <t xml:space="preserve">CONECTOR DE ALUMINIO TIPO PRENSA CABO, BITOLA 1 1/4", PARA CABOS DE DIAMETRO DE 31 A 34 MM                                                                                                                                                                                                                                                                                                                                                                                                                </t>
  </si>
  <si>
    <t>45,55</t>
  </si>
  <si>
    <t xml:space="preserve">CONECTOR DE ALUMINIO TIPO PRENSA CABO, BITOLA 1 1/2", PARA CABOS DE DIAMETRO DE 37 A 40 MM                                                                                                                                                                                                                                                                                                                                                                                                                </t>
  </si>
  <si>
    <t>51,11</t>
  </si>
  <si>
    <t xml:space="preserve">CONECTOR DE ALUMINIO TIPO PRENSA CABO, BITOLA 2", PARA CABOS DE DIAMETRO DE 47,5 A 50 MM                                                                                                                                                                                                                                                                                                                                                                                                                  </t>
  </si>
  <si>
    <t>77,16</t>
  </si>
  <si>
    <t xml:space="preserve">CONJUNTO ARRUELAS DE VEDACAO 5/16" PARA TELHA FIBROCIMENTO (UMA ARRUELA METALICA E UMA ARRUELA PVC - CONICAS)                                                                                                                                                                                                                                                                                                                                                                                             </t>
  </si>
  <si>
    <t xml:space="preserve">CONTATOR TRIPOLAR, CORRENTE DE 9 A, TENSAO NOMINAL DE *500* V, CATEGORIA AC-2 E AC-3                                                                                                                                                                                                                                                                                                                                                                                                                      </t>
  </si>
  <si>
    <t>131,06</t>
  </si>
  <si>
    <t xml:space="preserve">CONTATOR TRIPOLAR, CORRENTE DE *110* A, TENSAO NOMINAL DE *500* V, CATEGORIA AC-2 E AC-3                                                                                                                                                                                                                                                                                                                                                                                                                  </t>
  </si>
  <si>
    <t>1.633,56</t>
  </si>
  <si>
    <t xml:space="preserve">CONTATOR TRIPOLAR, CORRENTE DE 32 A, TENSAO NOMINAL DE *500* V, CATEGORIA AC-2 E AC-3                                                                                                                                                                                                                                                                                                                                                                                                                     </t>
  </si>
  <si>
    <t>296,28</t>
  </si>
  <si>
    <t xml:space="preserve">CONTATOR TRIPOLAR, CORRENTE DE 75 A, TENSAO NOMINAL DE *500* V, CATEGORIA AC-2 E AC-3                                                                                                                                                                                                                                                                                                                                                                                                                     </t>
  </si>
  <si>
    <t>995,07</t>
  </si>
  <si>
    <t xml:space="preserve">CONTATOR TRIPOLAR, CORRENTE DE 300 A, TENSAO NOMINAL DE *500* V, CATEGORIA AC-2 E AC-3                                                                                                                                                                                                                                                                                                                                                                                                                    </t>
  </si>
  <si>
    <t>6.482,78</t>
  </si>
  <si>
    <t xml:space="preserve">CONTATOR TRIPOLAR, CORRENTE DE 400 A, TENSAO NOMINAL DE *500* V, CATEGORIA AC-2 E AC-3                                                                                                                                                                                                                                                                                                                                                                                                                    </t>
  </si>
  <si>
    <t>7.739,04</t>
  </si>
  <si>
    <t xml:space="preserve">CONTATOR TRIPOLAR, CORRENTE DE 95 A, TENSAO NOMINAL DE *500* V, CATEGORIA AC-2 E AC-3                                                                                                                                                                                                                                                                                                                                                                                                                     </t>
  </si>
  <si>
    <t>1.367,37</t>
  </si>
  <si>
    <t xml:space="preserve">CONTATOR TRIPOLAR, CORRENTE DE 25 A, TENSAO NOMINAL DE *500* V, CATEGORIA AC-2 E AC-3                                                                                                                                                                                                                                                                                                                                                                                                                     </t>
  </si>
  <si>
    <t>191,44</t>
  </si>
  <si>
    <t xml:space="preserve">CONTATOR TRIPOLAR, CORRENTE DE *38* A, TENSAO NOMINAL DE *500* V, CATEGORIA AC-2 E AC-3                                                                                                                                                                                                                                                                                                                                                                                                                   </t>
  </si>
  <si>
    <t>359,47</t>
  </si>
  <si>
    <t xml:space="preserve">CONTATOR TRIPOLAR, CORRENTE DE 45 A, TENSAO NOMINAL DE *500* V, CATEGORIA AC-2 E AC-3                                                                                                                                                                                                                                                                                                                                                                                                                     </t>
  </si>
  <si>
    <t>529,90</t>
  </si>
  <si>
    <t xml:space="preserve">CONTATOR TRIPOLAR, CORRENTE DE *265* A, TENSAO NOMINAL DE *500* V, CATEGORIA AC-2 E AC-3                                                                                                                                                                                                                                                                                                                                                                                                                  </t>
  </si>
  <si>
    <t>5.513,29</t>
  </si>
  <si>
    <t xml:space="preserve">CONTATOR TRIPOLAR, CORRENTE DE 12 A, TENSAO NOMINAL DE *500* V, CATEGORIA AC-2 E AC-3                                                                                                                                                                                                                                                                                                                                                                                                                     </t>
  </si>
  <si>
    <t>139,17</t>
  </si>
  <si>
    <t xml:space="preserve">CONTATOR TRIPOLAR, CORRENTE DE 630 A, TENSAO NOMINAL DE *500* V, CATEGORIA AC-2 E AC-3                                                                                                                                                                                                                                                                                                                                                                                                                    </t>
  </si>
  <si>
    <t>19.022,94</t>
  </si>
  <si>
    <t xml:space="preserve">CONTATOR TRIPOLAR, CORRENTE DE *22* A, TENSAO NOMINAL DE *500* V, CATEGORIA AC-2 E AC-3                                                                                                                                                                                                                                                                                                                                                                                                                   </t>
  </si>
  <si>
    <t>170,65</t>
  </si>
  <si>
    <t xml:space="preserve">CONTATOR TRIPOLAR, CORRENTE DE *185* A, TENSAO NOMINAL DE *500* V, CATEGORIA AC-2 E AC-3                                                                                                                                                                                                                                                                                                                                                                                                                  </t>
  </si>
  <si>
    <t>2.443,20</t>
  </si>
  <si>
    <t xml:space="preserve">CONTATOR TRIPOLAR, CORRENTE DE *65* A, TENSAO NOMINAL DE *500* V, CATEGORIA AC-2 E AC-3                                                                                                                                                                                                                                                                                                                                                                                                                   </t>
  </si>
  <si>
    <t>687,12</t>
  </si>
  <si>
    <t xml:space="preserve">CONTATOR TRIPOLAR, CORRENTE DE *500* A, TENSAO NOMINAL DE *500* V, CATEGORIA AC-2 E AC-3                                                                                                                                                                                                                                                                                                                                                                                                                  </t>
  </si>
  <si>
    <t>13.418,04</t>
  </si>
  <si>
    <t xml:space="preserve">CONTATOR TRIPOLAR, CORRENTE DE 250 A, TENSAO NOMINAL DE *500* V, PARA ACIONAMENTO DE CAPACITORES                                                                                                                                                                                                                                                                                                                                                                                                          </t>
  </si>
  <si>
    <t>4.215,03</t>
  </si>
  <si>
    <t xml:space="preserve">CAPACITOR TRIFASICO, POTENCIA 2,5 KVAR, TENSAO 220 V, FORNECIDO COM CAPA PROTETORA, RESISTOR INTERNO A UNIDADE CAPACITIVA                                                                                                                                                                                                                                                                                                                                                                                 </t>
  </si>
  <si>
    <t>162,76</t>
  </si>
  <si>
    <t xml:space="preserve">CAPACITOR TRIFASICO, POTENCIA 5 KVAR, TENSAO 220 V, FORNECIDO COM CAPA PROTETORA, RESISTOR INTERNO A UNIDADE CAPACITIVA                                                                                                                                                                                                                                                                                                                                                                                   </t>
  </si>
  <si>
    <t>276,54</t>
  </si>
  <si>
    <t xml:space="preserve">CORDEL DETONANTE, NP 10 G/M                                                                                                                                                                                                                                                                                                                                                                                                                                                                               </t>
  </si>
  <si>
    <t xml:space="preserve">CRUZETA DE FERRO GALVANIZADO, COM ROSCA BSP, DE 1/2"                                                                                                                                                                                                                                                                                                                                                                                                                                                      </t>
  </si>
  <si>
    <t xml:space="preserve">CRUZETA DE FERRO GALVANIZADO, COM ROSCA BSP, DE 1"                                                                                                                                                                                                                                                                                                                                                                                                                                                        </t>
  </si>
  <si>
    <t>42,64</t>
  </si>
  <si>
    <t xml:space="preserve">CRUZETA DE FERRO GALVANIZADO, COM ROSCA BSP, DE 1 1/2"                                                                                                                                                                                                                                                                                                                                                                                                                                                    </t>
  </si>
  <si>
    <t>79,17</t>
  </si>
  <si>
    <t xml:space="preserve">CRUZETA DE FERRO GALVANIZADO, COM ROSCA BSP, DE 2"                                                                                                                                                                                                                                                                                                                                                                                                                                                        </t>
  </si>
  <si>
    <t>109,34</t>
  </si>
  <si>
    <t xml:space="preserve">CRUZETA DE FERRO GALVANIZADO, COM ROSCA BSP, DE 2 1/2"                                                                                                                                                                                                                                                                                                                                                                                                                                                    </t>
  </si>
  <si>
    <t>197,82</t>
  </si>
  <si>
    <t xml:space="preserve">CRUZETA DE FERRO GALVANIZADO, COM ROSCA BSP, DE 3"                                                                                                                                                                                                                                                                                                                                                                                                                                                        </t>
  </si>
  <si>
    <t>283,92</t>
  </si>
  <si>
    <t xml:space="preserve">CRUZETA DE FERRO GALVANIZADO, COM ROSCA BSP, DE 1 1/4"                                                                                                                                                                                                                                                                                                                                                                                                                                                    </t>
  </si>
  <si>
    <t>62,01</t>
  </si>
  <si>
    <t xml:space="preserve">CRUZETA DE FERRO GALVANIZADO, COM ROSCA BSP, DE 3/4"                                                                                                                                                                                                                                                                                                                                                                                                                                                      </t>
  </si>
  <si>
    <t>30,48</t>
  </si>
  <si>
    <t xml:space="preserve">CUBA ACO INOX (AISI 304) DE EMBUTIR COM VALVULA 3 1/2 ", DE *46 X 30 X 12* CM                                                                                                                                                                                                                                                                                                                                                                                                                             </t>
  </si>
  <si>
    <t>172,44</t>
  </si>
  <si>
    <t xml:space="preserve">CUBA ACO INOX (AISI 304) DE EMBUTIR COM VALVULA 3 1/2 ", DE *40 X 34 X 12* CM                                                                                                                                                                                                                                                                                                                                                                                                                             </t>
  </si>
  <si>
    <t>131,31</t>
  </si>
  <si>
    <t xml:space="preserve">BANCADA/BANCA/PIA DE ACO INOXIDAVEL (AISI 430) COM 1 CUBA CENTRAL, SEM VALVULA, ESCORREDOR DUPLO, DE *0,55 X 1,60* M                                                                                                                                                                                                                                                                                                                                                                                      </t>
  </si>
  <si>
    <t>276,26</t>
  </si>
  <si>
    <t xml:space="preserve">BANCADA/BANCA/PIA DE ACO INOXIDAVEL (AISI 430) COM 1 CUBA CENTRAL, COM VALVULA, ESCORREDOR DUPLO, DE *0,55 X 1,20* M                                                                                                                                                                                                                                                                                                                                                                                      </t>
  </si>
  <si>
    <t>237,67</t>
  </si>
  <si>
    <t xml:space="preserve">CUBA ACO INOX (AISI 304) DE EMBUTIR COM VALVULA DE 3 1/2 ", DE *56 X 33 X 12* CM                                                                                                                                                                                                                                                                                                                                                                                                                          </t>
  </si>
  <si>
    <t>189,58</t>
  </si>
  <si>
    <t xml:space="preserve">BANCADA/BANCA/PIA DE ACO INOXIDAVEL (AISI 430) COM 1 CUBA CENTRAL, COM VALVULA, ESCORREDOR DUPLO, DE *0,55 X 1,40* M                                                                                                                                                                                                                                                                                                                                                                                      </t>
  </si>
  <si>
    <t>316,04</t>
  </si>
  <si>
    <t xml:space="preserve">BANCADA/BANCA/PIA DE ACO INOXIDAVEL (AISI 430) COM 1 CUBA CENTRAL, COM VALVULA, ESCORREDOR DUPLO, DE *0,55 X 1,80* M                                                                                                                                                                                                                                                                                                                                                                                      </t>
  </si>
  <si>
    <t>457,89</t>
  </si>
  <si>
    <t xml:space="preserve">BANCADA/BANCA/PIA DE ACO INOXIDAVEL (AISI 430) COM 2 CUBAS, COM VALVULAS, ESCORREDOR DUPLO, DE *0,55 X 2,00* M                                                                                                                                                                                                                                                                                                                                                                                            </t>
  </si>
  <si>
    <t>645,58</t>
  </si>
  <si>
    <t xml:space="preserve">CURVA 45 GRAUS DE FERRO GALVANIZADO, COM ROSCA BSP FEMEA, DE 1/2"                                                                                                                                                                                                                                                                                                                                                                                                                                         </t>
  </si>
  <si>
    <t>18,57</t>
  </si>
  <si>
    <t xml:space="preserve">CURVA 45 GRAUS DE FERRO GALVANIZADO, COM ROSCA BSP FEMEA, DE 1"                                                                                                                                                                                                                                                                                                                                                                                                                                           </t>
  </si>
  <si>
    <t>50,53</t>
  </si>
  <si>
    <t xml:space="preserve">CURVA 45 GRAUS DE FERRO GALVANIZADO, COM ROSCA BSP FEMEA, DE 1 1/2"                                                                                                                                                                                                                                                                                                                                                                                                                                       </t>
  </si>
  <si>
    <t>85,37</t>
  </si>
  <si>
    <t xml:space="preserve">CURVA 45 GRAUS DE FERRO GALVANIZADO, COM ROSCA BSP FEMEA, DE 2 1/2"                                                                                                                                                                                                                                                                                                                                                                                                                                       </t>
  </si>
  <si>
    <t>206,63</t>
  </si>
  <si>
    <t xml:space="preserve">CURVA 45 GRAUS DE FERRO GALVANIZADO, COM ROSCA BSP FEMEA, DE 3"                                                                                                                                                                                                                                                                                                                                                                                                                                           </t>
  </si>
  <si>
    <t>300,52</t>
  </si>
  <si>
    <t xml:space="preserve">CURVA 45 GRAUS DE FERRO GALVANIZADO, COM ROSCA BSP FEMEA, DE 4"                                                                                                                                                                                                                                                                                                                                                                                                                                           </t>
  </si>
  <si>
    <t>619,53</t>
  </si>
  <si>
    <t xml:space="preserve">CURVA 45 GRAUS DE FERRO GALVANIZADO, COM ROSCA BSP MACHO/FEMEA, DE 1"                                                                                                                                                                                                                                                                                                                                                                                                                                     </t>
  </si>
  <si>
    <t>33,74</t>
  </si>
  <si>
    <t xml:space="preserve">CURVA 45 GRAUS DE FERRO GALVANIZADO, COM ROSCA BSP MACHO/FEMEA, DE 1 1/4"                                                                                                                                                                                                                                                                                                                                                                                                                                 </t>
  </si>
  <si>
    <t>51,79</t>
  </si>
  <si>
    <t xml:space="preserve">CURVA 45 GRAUS DE FERRO GALVANIZADO, COM ROSCA BSP MACHO/FEMEA, DE 1 1/2"                                                                                                                                                                                                                                                                                                                                                                                                                                 </t>
  </si>
  <si>
    <t>65,50</t>
  </si>
  <si>
    <t xml:space="preserve">CURVA 45 GRAUS DE FERRO GALVANIZADO, COM ROSCA BSP MACHO/FEMEA, DE 2 1/2"                                                                                                                                                                                                                                                                                                                                                                                                                                 </t>
  </si>
  <si>
    <t>184,97</t>
  </si>
  <si>
    <t xml:space="preserve">CURVA 90 GRAUS DE FERRO GALVANIZADO, COM ROSCA BSP FEMEA, DE 1/2"                                                                                                                                                                                                                                                                                                                                                                                                                                         </t>
  </si>
  <si>
    <t xml:space="preserve">CURVA 90 GRAUS DE FERRO GALVANIZADO, COM ROSCA BSP FEMEA, DE 1"                                                                                                                                                                                                                                                                                                                                                                                                                                           </t>
  </si>
  <si>
    <t xml:space="preserve">CURVA 90 GRAUS DE FERRO GALVANIZADO, COM ROSCA BSP FEMEA, DE 1 1/4"                                                                                                                                                                                                                                                                                                                                                                                                                                       </t>
  </si>
  <si>
    <t>65,67</t>
  </si>
  <si>
    <t xml:space="preserve">CURVA 90 GRAUS DE FERRO GALVANIZADO, COM ROSCA BSP FEMEA, DE 1 1/2"                                                                                                                                                                                                                                                                                                                                                                                                                                       </t>
  </si>
  <si>
    <t>81,93</t>
  </si>
  <si>
    <t xml:space="preserve">CURVA 90 GRAUS DE FERRO GALVANIZADO, COM ROSCA BSP FEMEA, DE 2"                                                                                                                                                                                                                                                                                                                                                                                                                                           </t>
  </si>
  <si>
    <t>136,45</t>
  </si>
  <si>
    <t xml:space="preserve">CURVA 90 GRAUS DE FERRO GALVANIZADO, COM ROSCA BSP FEMEA, DE 2 1/2"                                                                                                                                                                                                                                                                                                                                                                                                                                       </t>
  </si>
  <si>
    <t>236,79</t>
  </si>
  <si>
    <t xml:space="preserve">CURVA 90 GRAUS DE FERRO GALVANIZADO, COM ROSCA BSP FEMEA, DE 3"                                                                                                                                                                                                                                                                                                                                                                                                                                           </t>
  </si>
  <si>
    <t>319,63</t>
  </si>
  <si>
    <t xml:space="preserve">CURVA 90 GRAUS DE FERRO GALVANIZADO, COM ROSCA BSP FEMEA, DE 4"                                                                                                                                                                                                                                                                                                                                                                                                                                           </t>
  </si>
  <si>
    <t>645,87</t>
  </si>
  <si>
    <t xml:space="preserve">CURVA 90 GRAUS DE FERRO GALVANIZADO, COM ROSCA BSP MACHO, DE 1/2"                                                                                                                                                                                                                                                                                                                                                                                                                                         </t>
  </si>
  <si>
    <t xml:space="preserve">CURVA 90 GRAUS DE FERRO GALVANIZADO, COM ROSCA BSP MACHO, DE 3/4"                                                                                                                                                                                                                                                                                                                                                                                                                                         </t>
  </si>
  <si>
    <t>23,60</t>
  </si>
  <si>
    <t xml:space="preserve">CURVA 90 GRAUS DE FERRO GALVANIZADO, COM ROSCA BSP MACHO, DE 1 1/4"                                                                                                                                                                                                                                                                                                                                                                                                                                       </t>
  </si>
  <si>
    <t>71,36</t>
  </si>
  <si>
    <t xml:space="preserve">CURVA 90 GRAUS DE FERRO GALVANIZADO, COM ROSCA BSP MACHO, DE 1 1/2"                                                                                                                                                                                                                                                                                                                                                                                                                                       </t>
  </si>
  <si>
    <t>93,03</t>
  </si>
  <si>
    <t xml:space="preserve">CURVA 90 GRAUS DE FERRO GALVANIZADO, COM ROSCA BSP MACHO, DE 2"                                                                                                                                                                                                                                                                                                                                                                                                                                           </t>
  </si>
  <si>
    <t>131,99</t>
  </si>
  <si>
    <t xml:space="preserve">CURVA 90 GRAUS DE FERRO GALVANIZADO, COM ROSCA BSP MACHO, DE 3"                                                                                                                                                                                                                                                                                                                                                                                                                                           </t>
  </si>
  <si>
    <t>384,18</t>
  </si>
  <si>
    <t xml:space="preserve">CURVA 90 GRAUS DE FERRO GALVANIZADO, COM ROSCA BSP MACHO, DE 4"                                                                                                                                                                                                                                                                                                                                                                                                                                           </t>
  </si>
  <si>
    <t>733,46</t>
  </si>
  <si>
    <t xml:space="preserve">CURVA 90 GRAUS DE FERRO GALVANIZADO, COM ROSCA BSP MACHO, DE 6"                                                                                                                                                                                                                                                                                                                                                                                                                                           </t>
  </si>
  <si>
    <t>1.834,69</t>
  </si>
  <si>
    <t xml:space="preserve">CURVA 90 GRAUS DE FERRO GALVANIZADO, COM ROSCA BSP MACHO/FEMEA, DE 1/2"                                                                                                                                                                                                                                                                                                                                                                                                                                   </t>
  </si>
  <si>
    <t>15,95</t>
  </si>
  <si>
    <t xml:space="preserve">CURVA 90 GRAUS DE FERRO GALVANIZADO, COM ROSCA BSP MACHO/FEMEA, DE 3/4"                                                                                                                                                                                                                                                                                                                                                                                                                                   </t>
  </si>
  <si>
    <t>22,70</t>
  </si>
  <si>
    <t xml:space="preserve">CURVA 90 GRAUS DE FERRO GALVANIZADO, COM ROSCA BSP MACHO/FEMEA, DE 1"                                                                                                                                                                                                                                                                                                                                                                                                                                     </t>
  </si>
  <si>
    <t>36,62</t>
  </si>
  <si>
    <t xml:space="preserve">CURVA 90 GRAUS DE FERRO GALVANIZADO, COM ROSCA BSP MACHO/FEMEA, DE 2"                                                                                                                                                                                                                                                                                                                                                                                                                                     </t>
  </si>
  <si>
    <t>128,77</t>
  </si>
  <si>
    <t xml:space="preserve">CURVA 90 GRAUS DE FERRO GALVANIZADO, COM ROSCA BSP MACHO/FEMEA, DE 3"                                                                                                                                                                                                                                                                                                                                                                                                                                     </t>
  </si>
  <si>
    <t>309,40</t>
  </si>
  <si>
    <t xml:space="preserve">CURVA 90 GRAUS DE FERRO GALVANIZADO, COM ROSCA BSP MACHO/FEMEA, DE 4"                                                                                                                                                                                                                                                                                                                                                                                                                                     </t>
  </si>
  <si>
    <t>620,30</t>
  </si>
  <si>
    <t xml:space="preserve">CURVA 90 GRAUS DE FERRO GALVANIZADO, COM ROSCA BSP MACHO/FEMEA, DE 1 1/2"                                                                                                                                                                                                                                                                                                                                                                                                                                 </t>
  </si>
  <si>
    <t>76,81</t>
  </si>
  <si>
    <t xml:space="preserve">CURVA 45 GRAUS DE FERRO GALVANIZADO, COM ROSCA BSP MACHO/FEMEA, DE 2"                                                                                                                                                                                                                                                                                                                                                                                                                                     </t>
  </si>
  <si>
    <t>102,59</t>
  </si>
  <si>
    <t xml:space="preserve">CURVA 45 GRAUS DE FERRO GALVANIZADO, COM ROSCA BSP MACHO/FEMEA, DE 3/4"                                                                                                                                                                                                                                                                                                                                                                                                                                   </t>
  </si>
  <si>
    <t>22,19</t>
  </si>
  <si>
    <t xml:space="preserve">CURVA 45 GRAUS DE FERRO GALVANIZADO, COM ROSCA BSP MACHO/FEMEA, DE 3"                                                                                                                                                                                                                                                                                                                                                                                                                                     </t>
  </si>
  <si>
    <t>258,99</t>
  </si>
  <si>
    <t xml:space="preserve">CURVA 90 GRAUS DE FERRO GALVANIZADO, COM ROSCA BSP FEMEA, DE 3/4"                                                                                                                                                                                                                                                                                                                                                                                                                                         </t>
  </si>
  <si>
    <t>25,88</t>
  </si>
  <si>
    <t xml:space="preserve">CURVA 90 GRAUS DE FERRO GALVANIZADO, COM ROSCA BSP MACHO/FEMEA, DE 1 1/4"                                                                                                                                                                                                                                                                                                                                                                                                                                 </t>
  </si>
  <si>
    <t>63,10</t>
  </si>
  <si>
    <t xml:space="preserve">CURVA 90 GRAUS DE FERRO GALVANIZADO, COM ROSCA BSP MACHO, DE 2 1/2"                                                                                                                                                                                                                                                                                                                                                                                                                                       </t>
  </si>
  <si>
    <t>294,98</t>
  </si>
  <si>
    <t xml:space="preserve">CURVA 90 GRAUS DE FERRO GALVANIZADO, COM ROSCA BSP MACHO, DE 1"                                                                                                                                                                                                                                                                                                                                                                                                                                           </t>
  </si>
  <si>
    <t xml:space="preserve">CURVA 45 GRAUS DE FERRO GALVANIZADO, COM ROSCA BSP MACHO/FEMEA, DE 1/2"                                                                                                                                                                                                                                                                                                                                                                                                                                   </t>
  </si>
  <si>
    <t>15,43</t>
  </si>
  <si>
    <t xml:space="preserve">CURVA 45 GRAUS DE FERRO GALVANIZADO, COM ROSCA BSP FEMEA, DE 2"                                                                                                                                                                                                                                                                                                                                                                                                                                           </t>
  </si>
  <si>
    <t>137,16</t>
  </si>
  <si>
    <t xml:space="preserve">CURVA 45 GRAUS DE FERRO GALVANIZADO, COM ROSCA BSP FEMEA, DE 1 1/4"                                                                                                                                                                                                                                                                                                                                                                                                                                       </t>
  </si>
  <si>
    <t>62,11</t>
  </si>
  <si>
    <t xml:space="preserve">CURVA 45 GRAUS DE FERRO GALVANIZADO, COM ROSCA BSP FEMEA, DE 3/4"                                                                                                                                                                                                                                                                                                                                                                                                                                         </t>
  </si>
  <si>
    <t>26,82</t>
  </si>
  <si>
    <t xml:space="preserve">CURVA 90 GRAUS DE FERRO GALVANIZADO, COM ROSCA BSP MACHO/FEMEA, DE 2 1/2"                                                                                                                                                                                                                                                                                                                                                                                                                                 </t>
  </si>
  <si>
    <t>216,34</t>
  </si>
  <si>
    <t xml:space="preserve">CURVA PVC PBA, JE, PB, 90 GRAUS, DN 75 / DE 85 MM, PARA REDE AGUA (NBR 10351)                                                                                                                                                                                                                                                                                                                                                                                                                             </t>
  </si>
  <si>
    <t>101,51</t>
  </si>
  <si>
    <t xml:space="preserve">CURVA PVC PBA, JE, PB, 45 GRAUS, DN 75 / DE 85 MM, PARA REDE AGUA (NBR 10351)                                                                                                                                                                                                                                                                                                                                                                                                                             </t>
  </si>
  <si>
    <t>84,68</t>
  </si>
  <si>
    <t xml:space="preserve">CURVA PVC PBA, JE, PB, 45 GRAUS, DN 100 / DE 110 MM, PARA REDE AGUA (NBR 10351)                                                                                                                                                                                                                                                                                                                                                                                                                           </t>
  </si>
  <si>
    <t>157,17</t>
  </si>
  <si>
    <t xml:space="preserve">CURVA PVC PBA, JE, PB, 90 GRAUS, DN 100 / DE 110 MM, PARA REDE AGUA (NBR 10351)                                                                                                                                                                                                                                                                                                                                                                                                                           </t>
  </si>
  <si>
    <t>191,80</t>
  </si>
  <si>
    <t xml:space="preserve">CURVA PVC PBA, JE, PB, 45 GRAUS, DN 50 / DE 60 MM, PARA REDE AGUA (NBR 10351)                                                                                                                                                                                                                                                                                                                                                                                                                             </t>
  </si>
  <si>
    <t>34,31</t>
  </si>
  <si>
    <t xml:space="preserve">CURVA LONGA PVC, PB, JE, 45 GRAUS, DN 150 MM, PARA REDE COLETORA ESGOTO                                                                                                                                                                                                                                                                                                                                                                                                                                   </t>
  </si>
  <si>
    <t>137,89</t>
  </si>
  <si>
    <t xml:space="preserve">CURVA PVC PBA, JE, PB, 90 GRAUS, DN 50 / DE 60 MM, PARA REDE AGUA (NBR 10351)                                                                                                                                                                                                                                                                                                                                                                                                                             </t>
  </si>
  <si>
    <t>43,00</t>
  </si>
  <si>
    <t xml:space="preserve">CURVA LONGA PVC, PB, JE, 45 GRAUS, DN 100 MM, PARA REDE COLETORA ESGOTO                                                                                                                                                                                                                                                                                                                                                                                                                                   </t>
  </si>
  <si>
    <t>60,21</t>
  </si>
  <si>
    <t xml:space="preserve">CURVA LONGA PVC, PB, JE, 90 GRAUS, DN 100 MM, PARA REDE COLETORA ESGOTO                                                                                                                                                                                                                                                                                                                                                                                                                                   </t>
  </si>
  <si>
    <t>64,07</t>
  </si>
  <si>
    <t xml:space="preserve">CURVA LONGA PVC, PB, JE, 90 GRAUS, DN 150 MM, PARA REDE COLETORA ESGOTO                                                                                                                                                                                                                                                                                                                                                                                                                                   </t>
  </si>
  <si>
    <t>166,94</t>
  </si>
  <si>
    <t xml:space="preserve">CURVA 90 GRAUS, LONGA, DE PVC RIGIDO ROSCAVEL, DE 1/2", PARA ELETRODUTO                                                                                                                                                                                                                                                                                                                                                                                                                                   </t>
  </si>
  <si>
    <t xml:space="preserve">CAIXA OCTOGONAL DE FUNDO MOVEL, EM PVC, DE 3" X 3", PARA ELETRODUTO FLEXIVEL CORRUGADO                                                                                                                                                                                                                                                                                                                                                                                                                    </t>
  </si>
  <si>
    <t xml:space="preserve">CAIXA DE PASSAGEM, EM PVC, DE 4" X 2", PARA ELETRODUTO FLEXIVEL CORRUGADO                                                                                                                                                                                                                                                                                                                                                                                                                                 </t>
  </si>
  <si>
    <t xml:space="preserve">CAIXA DE PASSAGEM, EM PVC, DE 4" X 4", PARA ELETRODUTO FLEXIVEL CORRUGADO                                                                                                                                                                                                                                                                                                                                                                                                                                 </t>
  </si>
  <si>
    <t xml:space="preserve">CURVA 90 GRAUS, LONGA, DE PVC RIGIDO ROSCAVEL, DE 1 1/4", PARA ELETRODUTO                                                                                                                                                                                                                                                                                                                                                                                                                                 </t>
  </si>
  <si>
    <t xml:space="preserve">CURVA 90 GRAUS, LONGA, DE PVC RIGIDO ROSCAVEL, DE 1 1/2", PARA ELETRODUTO                                                                                                                                                                                                                                                                                                                                                                                                                                 </t>
  </si>
  <si>
    <t xml:space="preserve">CURVA 90 GRAUS, LONGA, DE PVC RIGIDO ROSCAVEL, DE 2", PARA ELETRODUTO                                                                                                                                                                                                                                                                                                                                                                                                                                     </t>
  </si>
  <si>
    <t xml:space="preserve">CURVA 90 GRAUS, LONGA, DE PVC RIGIDO ROSCAVEL, DE 3", PARA ELETRODUTO                                                                                                                                                                                                                                                                                                                                                                                                                                     </t>
  </si>
  <si>
    <t xml:space="preserve">CURVA 90 GRAUS, LONGA, DE PVC RIGIDO ROSCAVEL, DE 4", PARA ELETRODUTO                                                                                                                                                                                                                                                                                                                                                                                                                                     </t>
  </si>
  <si>
    <t xml:space="preserve">CURVA 90 GRAUS, LONGA, DE PVC RIGIDO ROSCAVEL, DE 3/4", PARA ELETRODUTO                                                                                                                                                                                                                                                                                                                                                                                                                                   </t>
  </si>
  <si>
    <t xml:space="preserve">CURVA 135 GRAUS, DE PVC RIGIDO ROSCAVEL, DE 1", PARA ELETRODUTO                                                                                                                                                                                                                                                                                                                                                                                                                                           </t>
  </si>
  <si>
    <t xml:space="preserve">CURVA 90 GRAUS, LONGA, DE PVC RIGIDO ROSCAVEL, DE 1", PARA ELETRODUTO                                                                                                                                                                                                                                                                                                                                                                                                                                     </t>
  </si>
  <si>
    <t xml:space="preserve">CURVA 90 GRAUS, LONGA, DE PVC RIGIDO ROSCAVEL, DE 2 1/2", PARA ELETRODUTO                                                                                                                                                                                                                                                                                                                                                                                                                                 </t>
  </si>
  <si>
    <t xml:space="preserve">LUVA EM PVC RIGIDO ROSCAVEL, DE 3/4", PARA ELETRODUTO                                                                                                                                                                                                                                                                                                                                                                                                                                                     </t>
  </si>
  <si>
    <t xml:space="preserve">LUVA EM PVC RIGIDO ROSCAVEL, DE 1", PARA ELETRODUTO                                                                                                                                                                                                                                                                                                                                                                                                                                                       </t>
  </si>
  <si>
    <t xml:space="preserve">LUVA EM PVC RIGIDO ROSCAVEL, DE 1 1/2", PARA ELETRODUTO                                                                                                                                                                                                                                                                                                                                                                                                                                                   </t>
  </si>
  <si>
    <t xml:space="preserve">LUVA EM PVC RIGIDO ROSCAVEL, DE 2", PARA ELETRODUTO                                                                                                                                                                                                                                                                                                                                                                                                                                                       </t>
  </si>
  <si>
    <t xml:space="preserve">LUVA EM PVC RIGIDO ROSCAVEL, DE 4", PARA ELETRODUTO                                                                                                                                                                                                                                                                                                                                                                                                                                                       </t>
  </si>
  <si>
    <t xml:space="preserve">LUVA EM PVC RIGIDO ROSCAVEL, DE 3", PARA ELETRODUTO                                                                                                                                                                                                                                                                                                                                                                                                                                                       </t>
  </si>
  <si>
    <t xml:space="preserve">LUVA DE PRESSAO, EM PVC, DE 25 MM, PARA ELETRODUTO FLEXIVEL                                                                                                                                                                                                                                                                                                                                                                                                                                               </t>
  </si>
  <si>
    <t xml:space="preserve">LUVA DE PRESSAO, EM PVC, DE 32 MM, PARA ELETRODUTO FLEXIVEL                                                                                                                                                                                                                                                                                                                                                                                                                                               </t>
  </si>
  <si>
    <t xml:space="preserve">LUVA EM PVC RIGIDO ROSCAVEL, DE 1/2", PARA ELETRODUTO                                                                                                                                                                                                                                                                                                                                                                                                                                                     </t>
  </si>
  <si>
    <t xml:space="preserve">LUVA EM PVC RIGIDO ROSCAVEL, DE 1 1/4", PARA ELETRODUTO                                                                                                                                                                                                                                                                                                                                                                                                                                                   </t>
  </si>
  <si>
    <t xml:space="preserve">LUVA DE PRESSAO, EM PVC, DE 20 MM, PARA ELETRODUTO FLEXIVEL                                                                                                                                                                                                                                                                                                                                                                                                                                               </t>
  </si>
  <si>
    <t xml:space="preserve">LUVA EM PVC RIGIDO ROSCAVEL, DE 2 1/2", PARA ELETRODUTO                                                                                                                                                                                                                                                                                                                                                                                                                                                   </t>
  </si>
  <si>
    <t xml:space="preserve">CURVA DE PVC 45 GRAUS, SOLDAVEL, 75 MM, COR MARROM, PARA AGUA FRIA PREDIAL                                                                                                                                                                                                                                                                                                                                                                                                                                </t>
  </si>
  <si>
    <t>34,51</t>
  </si>
  <si>
    <t xml:space="preserve">CURVA DE PVC 45 GRAUS, SOLDAVEL, 32 MM, COR MARROM, PARA AGUA FRIA PREDIAL                                                                                                                                                                                                                                                                                                                                                                                                                                </t>
  </si>
  <si>
    <t>4,98</t>
  </si>
  <si>
    <t xml:space="preserve">CURVA DE PVC 45 GRAUS, SOLDAVEL, 60 MM, COR MARROM, PARA AGUA FRIA PREDIAL                                                                                                                                                                                                                                                                                                                                                                                                                                </t>
  </si>
  <si>
    <t xml:space="preserve">CURVA DE PVC 90 GRAUS, SOLDAVEL, 60 MM, COR MARROM, PARA AGUA FRIA PREDIAL                                                                                                                                                                                                                                                                                                                                                                                                                                </t>
  </si>
  <si>
    <t>38,01</t>
  </si>
  <si>
    <t xml:space="preserve">CURVA DE PVC 45 GRAUS, SOLDAVEL, 20 MM, COR MARROM, PARA AGUA FRIA PREDIAL                                                                                                                                                                                                                                                                                                                                                                                                                                </t>
  </si>
  <si>
    <t xml:space="preserve">CURVA DE PVC 45 GRAUS, SOLDAVEL, 25 MM, COR MARROM, PARA AGUA FRIA PREDIAL                                                                                                                                                                                                                                                                                                                                                                                                                                </t>
  </si>
  <si>
    <t xml:space="preserve">CURVA DE PVC 45 GRAUS, SOLDAVEL, 40 MM, COR MARROM, PARA AGUA FRIA PREDIAL                                                                                                                                                                                                                                                                                                                                                                                                                                </t>
  </si>
  <si>
    <t>6,04</t>
  </si>
  <si>
    <t xml:space="preserve">CURVA DE PVC 45 GRAUS, SOLDAVEL, 50 MM, COR MARROM, PARA AGUA FRIA PREDIAL                                                                                                                                                                                                                                                                                                                                                                                                                                </t>
  </si>
  <si>
    <t xml:space="preserve">CURVA PVC CURTA 90 GRAUS, DN 50 MM, PARA ESGOTO PREDIAL                                                                                                                                                                                                                                                                                                                                                                                                                                                   </t>
  </si>
  <si>
    <t xml:space="preserve">CURVA PVC CURTA 90 GRAUS, DN 40 MM, PARA ESGOTO PREDIAL                                                                                                                                                                                                                                                                                                                                                                                                                                                   </t>
  </si>
  <si>
    <t xml:space="preserve">CURVA PVC 90 GRAUS, ROSCAVEL, 1/2", COR BRANCA, AGUA FRIA PREDIAL                                                                                                                                                                                                                                                                                                                                                                                                                                         </t>
  </si>
  <si>
    <t xml:space="preserve">CURVA PVC 90 GRAUS, ROSCAVEL, 3/4", COR BRANCA, AGUA FRIA PREDIAL                                                                                                                                                                                                                                                                                                                                                                                                                                         </t>
  </si>
  <si>
    <t xml:space="preserve">CURVA PVC 90 GRAUS, ROSCAVEL, 1", COR BRANCA, AGUA FRIA PREDIAL                                                                                                                                                                                                                                                                                                                                                                                                                                           </t>
  </si>
  <si>
    <t>10,18</t>
  </si>
  <si>
    <t xml:space="preserve">CURVA PVC 90 GRAUS, ROSCAVEL, 1 1/4", COR BRANCA, AGUA FRIA PREDIAL                                                                                                                                                                                                                                                                                                                                                                                                                                       </t>
  </si>
  <si>
    <t>37,14</t>
  </si>
  <si>
    <t xml:space="preserve">CURVA PVC CURTA 90 GRAUS, DN 75 MM, PARA ESGOTO PREDIAL                                                                                                                                                                                                                                                                                                                                                                                                                                                   </t>
  </si>
  <si>
    <t>26,29</t>
  </si>
  <si>
    <t xml:space="preserve">CURVA DE PVC 45 GRAUS, SOLDAVEL, 85 MM, COR MARROM, PARA AGUA FRIA PREDIAL                                                                                                                                                                                                                                                                                                                                                                                                                                </t>
  </si>
  <si>
    <t>42,13</t>
  </si>
  <si>
    <t xml:space="preserve">CURVA DE PVC 90 GRAUS, SOLDAVEL, 20 MM, COR MARROM, PARA AGUA FRIA PREDIAL                                                                                                                                                                                                                                                                                                                                                                                                                                </t>
  </si>
  <si>
    <t xml:space="preserve">CURVA DE PVC 90 GRAUS, SOLDAVEL, 25 MM, COR MARROM, PARA AGUA FRIA PREDIAL                                                                                                                                                                                                                                                                                                                                                                                                                                </t>
  </si>
  <si>
    <t>3,33</t>
  </si>
  <si>
    <t xml:space="preserve">CURVA DE PVC 90 GRAUS, SOLDAVEL, 32 MM, COR MARROM, PARA AGUA FRIA PREDIAL                                                                                                                                                                                                                                                                                                                                                                                                                                </t>
  </si>
  <si>
    <t>7,20</t>
  </si>
  <si>
    <t xml:space="preserve">CURVA DE PVC 90 GRAUS, SOLDAVEL, 40 MM, COR MARROM, PARA AGUA FRIA PREDIAL                                                                                                                                                                                                                                                                                                                                                                                                                                </t>
  </si>
  <si>
    <t>13,40</t>
  </si>
  <si>
    <t xml:space="preserve">CURVA DE PVC 90 GRAUS, SOLDAVEL, 50 MM, COR MARROM, PARA AGUA FRIA PREDIAL                                                                                                                                                                                                                                                                                                                                                                                                                                </t>
  </si>
  <si>
    <t>14,54</t>
  </si>
  <si>
    <t xml:space="preserve">CURVA DE PVC 90 GRAUS, SOLDAVEL, 75 MM, COR MARROM, PARA AGUA FRIA PREDIAL                                                                                                                                                                                                                                                                                                                                                                                                                                </t>
  </si>
  <si>
    <t>58,36</t>
  </si>
  <si>
    <t xml:space="preserve">CURVA DE PVC 90 GRAUS, SOLDAVEL, 85 MM, COR MARROM, PARA AGUA FRIA PREDIAL                                                                                                                                                                                                                                                                                                                                                                                                                                </t>
  </si>
  <si>
    <t>74,77</t>
  </si>
  <si>
    <t xml:space="preserve">CURVA DE PVC 90 GRAUS, SOLDAVEL, 110 MM, COR MARROM, PARA AGUA FRIA PREDIAL                                                                                                                                                                                                                                                                                                                                                                                                                               </t>
  </si>
  <si>
    <t xml:space="preserve">CURVA PVC CURTA 90 GRAUS, DN 100 MM, PARA ESGOTO PREDIAL                                                                                                                                                                                                                                                                                                                                                                                                                                                  </t>
  </si>
  <si>
    <t>25,55</t>
  </si>
  <si>
    <t xml:space="preserve">CURVA PVC LONGA 90 GRAUS, DN 40 MM, PARA ESGOTO PREDIAL                                                                                                                                                                                                                                                                                                                                                                                                                                                   </t>
  </si>
  <si>
    <t>7,58</t>
  </si>
  <si>
    <t xml:space="preserve">CURVA PVC LONGA 90 GRAUS, DN 50 MM, PARA ESGOTO PREDIAL                                                                                                                                                                                                                                                                                                                                                                                                                                                   </t>
  </si>
  <si>
    <t xml:space="preserve">CURVA PVC LONGA 90 GRAUS, DN 75 MM, PARA ESGOTO PREDIAL                                                                                                                                                                                                                                                                                                                                                                                                                                                   </t>
  </si>
  <si>
    <t>48,79</t>
  </si>
  <si>
    <t xml:space="preserve">CURVA PVC LONGA 90 GRAUS, DN 100 MM, PARA ESGOTO PREDIAL                                                                                                                                                                                                                                                                                                                                                                                                                                                  </t>
  </si>
  <si>
    <t>63,87</t>
  </si>
  <si>
    <t xml:space="preserve">AUXILIAR DE ESCRITORIO (HORISTA)                                                                                                                                                                                                                                                                                                                                                                                                                                                                          </t>
  </si>
  <si>
    <t>22,83</t>
  </si>
  <si>
    <t xml:space="preserve">LEITURISTA OU CADASTRISTA DE REDES DE AGUA E ESGOTO (HORISTA)                                                                                                                                                                                                                                                                                                                                                                                                                                             </t>
  </si>
  <si>
    <t xml:space="preserve">DESENHISTA DETALHISTA (HORISTA)                                                                                                                                                                                                                                                                                                                                                                                                                                                                           </t>
  </si>
  <si>
    <t>19,08</t>
  </si>
  <si>
    <t xml:space="preserve">DESENHISTA COPISTA (HORISTA)                                                                                                                                                                                                                                                                                                                                                                                                                                                                              </t>
  </si>
  <si>
    <t xml:space="preserve">DESENHISTA PROJETISTA (HORISTA)                                                                                                                                                                                                                                                                                                                                                                                                                                                                           </t>
  </si>
  <si>
    <t>14,72</t>
  </si>
  <si>
    <t xml:space="preserve">DESENHISTA TECNICO AUXILIAR (HORISTA)                                                                                                                                                                                                                                                                                                                                                                                                                                                                     </t>
  </si>
  <si>
    <t xml:space="preserve">DISJUNTOR TIPO NEMA, MONOPOLAR 10 ATE 30A, TENSAO MAXIMA DE 240 V                                                                                                                                                                                                                                                                                                                                                                                                                                         </t>
  </si>
  <si>
    <t xml:space="preserve">DISJUNTOR TIPO NEMA, TRIPOLAR 60 ATE 100 A, TENSAO MAXIMA DE 415 V                                                                                                                                                                                                                                                                                                                                                                                                                                        </t>
  </si>
  <si>
    <t>152,74</t>
  </si>
  <si>
    <t xml:space="preserve">DISJUNTOR TERMOMAGNETICO TRIPOLAR 150 A / 600 V, TIPO FXD / ICC - 35 KA                                                                                                                                                                                                                                                                                                                                                                                                                                   </t>
  </si>
  <si>
    <t>541,91</t>
  </si>
  <si>
    <t xml:space="preserve">DISJUNTOR TERMOMAGNETICO TRIPOLAR 600 A / 600 V, TIPO LXD / ICC - 40 KA                                                                                                                                                                                                                                                                                                                                                                                                                                   </t>
  </si>
  <si>
    <t>2.881,32</t>
  </si>
  <si>
    <t xml:space="preserve">DISJUNTOR TERMOMAGNETICO TRIPOLAR 200 A / 600 V, TIPO FXD / ICC - 35 KA                                                                                                                                                                                                                                                                                                                                                                                                                                   </t>
  </si>
  <si>
    <t>760,52</t>
  </si>
  <si>
    <t xml:space="preserve">DISJUNTOR TERMOMAGNETICO TRIPOLAR 300 A / 600 V, TIPO JXD / ICC - 40 KA                                                                                                                                                                                                                                                                                                                                                                                                                                   </t>
  </si>
  <si>
    <t>1.749,44</t>
  </si>
  <si>
    <t xml:space="preserve">DISJUNTOR TERMOMAGNETICO TRIPOLAR 400 A / 600 V, TIPO JXD / ICC - 40 KA                                                                                                                                                                                                                                                                                                                                                                                                                                   </t>
  </si>
  <si>
    <t xml:space="preserve">DISJUNTOR TIPO NEMA, MONOPOLAR 35  ATE  50 A, TENSAO MAXIMA DE 240 V                                                                                                                                                                                                                                                                                                                                                                                                                                      </t>
  </si>
  <si>
    <t>27,09</t>
  </si>
  <si>
    <t xml:space="preserve">DISJUNTOR TIPO NEMA, BIPOLAR 10  ATE  50 A, TENSAO MAXIMA 415 V                                                                                                                                                                                                                                                                                                                                                                                                                                           </t>
  </si>
  <si>
    <t>86,92</t>
  </si>
  <si>
    <t xml:space="preserve">DISJUNTOR TERMOMAGNETICO TRIPOLAR 125A                                                                                                                                                                                                                                                                                                                                                                                                                                                                    </t>
  </si>
  <si>
    <t>477,68</t>
  </si>
  <si>
    <t xml:space="preserve">DISJUNTOR TIPO NEMA, TRIPOLAR 10  ATE  50A, TENSAO MAXIMA DE 415 V                                                                                                                                                                                                                                                                                                                                                                                                                                        </t>
  </si>
  <si>
    <t>108,41</t>
  </si>
  <si>
    <t xml:space="preserve">DISJUNTOR TERMOMAGNETICO TRIPOLAR 250 A / 600 V, TIPO FXD                                                                                                                                                                                                                                                                                                                                                                                                                                                 </t>
  </si>
  <si>
    <t>1.273,59</t>
  </si>
  <si>
    <t xml:space="preserve">DISJUNTOR TERMOMAGNETICO TRIPOLAR 800 A / 600 V, TIPO LMXD                                                                                                                                                                                                                                                                                                                                                                                                                                                </t>
  </si>
  <si>
    <t>6.159,74</t>
  </si>
  <si>
    <t xml:space="preserve">DISTRIBUIDOR DE AGREGADOS REBOCAVEL, CAPACIDADE 1,9 M3, LARGURA DE TRABALHO 3,66 M                                                                                                                                                                                                                                                                                                                                                                                                                        </t>
  </si>
  <si>
    <t xml:space="preserve">DOBRADICA EM ACO/FERRO, 3" X 2 1/2", E= 1,2 A 1,8 MM, SEM ANEL, CROMADO OU ZINCADO, TAMPA BOLA, COM PARAFUSOS                                                                                                                                                                                                                                                                                                                                                                                             </t>
  </si>
  <si>
    <t xml:space="preserve">DOBRADICA EM ACO/FERRO, 3" X 2 1/2", E= 1,9 A 2 MM, SEM ANEL,  CROMADO OU ZINCADO, TAMPA BOLA, COM PARAFUSOS                                                                                                                                                                                                                                                                                                                                                                                              </t>
  </si>
  <si>
    <t>16,20</t>
  </si>
  <si>
    <t xml:space="preserve">DOBRADICA EM ACO/FERRO, 3 1/2" X  3", E= 1,9  A 2 MM, COM ANEL,  CROMADO OU ZINCADO, TAMPA BOLA, COM PARAFUSOS                                                                                                                                                                                                                                                                                                                                                                                            </t>
  </si>
  <si>
    <t xml:space="preserve">DOBRADICA EM ACO/FERRO, 3" X 2 1/2", E= 1,2 A 1,8 MM, SEM ANEL,  CROMADO OU ZINCADO, TAMPA CHATA, COM PARAFUSOS                                                                                                                                                                                                                                                                                                                                                                                           </t>
  </si>
  <si>
    <t xml:space="preserve">ELETRICISTA (HORISTA)                                                                                                                                                                                                                                                                                                                                                                                                                                                                                     </t>
  </si>
  <si>
    <t xml:space="preserve">MONTADOR DE MAQUINAS (HORISTA)                                                                                                                                                                                                                                                                                                                                                                                                                                                                            </t>
  </si>
  <si>
    <t>22,01</t>
  </si>
  <si>
    <t xml:space="preserve">ELETROTECNICO (HORISTA)                                                                                                                                                                                                                                                                                                                                                                                                                                                                                   </t>
  </si>
  <si>
    <t>26,61</t>
  </si>
  <si>
    <t xml:space="preserve">ELETRICISTA DE MANUTENCAO INDUSTRIAL (HORISTA)                                                                                                                                                                                                                                                                                                                                                                                                                                                            </t>
  </si>
  <si>
    <t xml:space="preserve">ELETRODUTO/DUTO PEAD FLEXIVEL PAREDE SIMPLES, CORRUGACAO HELICOIDAL, COR PRETA, SEM ROSCA, DE 3",  PARA CABEAMENTO SUBTERRANEO (NBR 15715)                                                                                                                                                                                                                                                                                                                                                                </t>
  </si>
  <si>
    <t xml:space="preserve">ELETRODUTO/DUTO PEAD FLEXIVEL PAREDE SIMPLES, CORRUGACAO HELICOIDAL, COR PRETA, SEM ROSCA, DE 2",  PARA CABEAMENTO SUBTERRANEO (NBR 15715)                                                                                                                                                                                                                                                                                                                                                                </t>
  </si>
  <si>
    <t xml:space="preserve">CONECTOR RETO DE ALUMINIO PARA ELETRODUTO DE 1", PARA ADAPTAR ENTRADA DE ELETRODUTO METALICO FLEXIVEL EM QUADROS                                                                                                                                                                                                                                                                                                                                                                                          </t>
  </si>
  <si>
    <t xml:space="preserve">CONECTOR RETO DE ALUMINIO PARA ELETRODUTO DE 3", PARA ADAPTAR ENTRADA DE ELETRODUTO METALICO FLEXIVEL EM QUADROS                                                                                                                                                                                                                                                                                                                                                                                          </t>
  </si>
  <si>
    <t>26,59</t>
  </si>
  <si>
    <t xml:space="preserve">CONECTOR RETO DE ALUMINIO PARA ELETRODUTO DE 4", PARA ADAPTAR ENTRADA DE ELETRODUTO METALICO FLEXIVEL EM QUADROS                                                                                                                                                                                                                                                                                                                                                                                          </t>
  </si>
  <si>
    <t>41,67</t>
  </si>
  <si>
    <t xml:space="preserve">CONECTOR RETO DE ALUMINIO PARA ELETRODUTO DE 1/2", PARA ADAPTAR ENTRADA DE ELETRODUTO METALICO FLEXIVEL EM QUADROS                                                                                                                                                                                                                                                                                                                                                                                        </t>
  </si>
  <si>
    <t xml:space="preserve">CONECTOR RETO DE ALUMINIO PARA ELETRODUTO DE 3/4", PARA ADAPTAR ENTRADA DE ELETRODUTO METALICO FLEXIVEL EM QUADROS                                                                                                                                                                                                                                                                                                                                                                                        </t>
  </si>
  <si>
    <t xml:space="preserve">CONECTOR RETO DE ALUMINIO PARA ELETRODUTO DE 2", PARA ADAPTAR ENTRADA DE ELETRODUTO METALICO FLEXIVEL EM QUADROS                                                                                                                                                                                                                                                                                                                                                                                          </t>
  </si>
  <si>
    <t>8,06</t>
  </si>
  <si>
    <t xml:space="preserve">ELETRODUTO FLEXIVEL, EM ACO GALVANIZADO, REVESTIDO EXTERNAMENTE COM PVC PRETO, DIAMETRO EXTERNO DE 60 MM (2"),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</si>
  <si>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</si>
  <si>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</si>
  <si>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</si>
  <si>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25 MM (3/4"), TIPO SEALTUBO                                                                                                                                                                                                                                                                                                                                                                            </t>
  </si>
  <si>
    <t xml:space="preserve">ELETRODUTO FLEXIVEL, EM ACO GALVANIZADO, REVESTIDO EXTERNAMENTE COM PVC PRETO, DIAMETRO EXTERNO DE 75 MM (2 1/2"), TIPO SEALTUBO                                                                                                                                                                                                                                                                                                                                                                          </t>
  </si>
  <si>
    <t xml:space="preserve">RELE FOTOELETRICO INTERNO E EXTERNO BIVOLT 1000 W, DE CONECTOR, SEM BASE                                                                                                                                                                                                                                                                                                                                                                                                                                  </t>
  </si>
  <si>
    <t xml:space="preserve">BRACO P/ LUMINARIA PUBLICA 1 X 1,50M ROMAGNOLE OU EQUIV                                                                                                                                                                                                                                                                                                                                                                                                                                                   </t>
  </si>
  <si>
    <t xml:space="preserve">CONECTOR CURVO 90 GRAUS DE ALUMINIO, BITOLA 3/4", PARA ADAPTAR ENTRADA DE ELETRODUTO METALICO FLEXIVEL EM QUADROS                                                                                                                                                                                                                                                                                                                                                                                         </t>
  </si>
  <si>
    <t>8,78</t>
  </si>
  <si>
    <t xml:space="preserve">CONECTOR CURVO 90 GRAUS DE ALUMINIO, BITOLA 1", PARA ADAPTAR ENTRADA DE ELETRODUTO METALICO FLEXIVEL EM QUADROS                                                                                                                                                                                                                                                                                                                                                                                           </t>
  </si>
  <si>
    <t>10,54</t>
  </si>
  <si>
    <t xml:space="preserve">CONECTOR CURVO 90 GRAUS DE ALUMINIO, BITOLA 1 1/2", PARA ADAPTAR ENTRADA DE ELETRODUTO METALICO FLEXIVEL EM QUADROS                                                                                                                                                                                                                                                                                                                                                                                       </t>
  </si>
  <si>
    <t>20,32</t>
  </si>
  <si>
    <t xml:space="preserve">CONECTOR CURVO 90 GRAUS DE ALUMINIO, BITOLA 2 1/2", PARA ADAPTAR ENTRADA DE ELETRODUTO METALICO FLEXIVEL EM QUADROS                                                                                                                                                                                                                                                                                                                                                                                       </t>
  </si>
  <si>
    <t>96,74</t>
  </si>
  <si>
    <t xml:space="preserve">CONECTOR CURVO 90 GRAUS DE ALUMINIO, BITOLA 3", PARA ADAPTAR ENTRADA DE ELETRODUTO METALICO FLEXIVEL EM QUADROS                                                                                                                                                                                                                                                                                                                                                                                           </t>
  </si>
  <si>
    <t>116,65</t>
  </si>
  <si>
    <t xml:space="preserve">CONECTOR CURVO 90 GRAUS DE ALUMINIO, BITOLA 4", PARA ADAPTAR ENTRADA DE ELETRODUTO METALICO FLEXIVEL EM QUADROS                                                                                                                                                                                                                                                                                                                                                                                           </t>
  </si>
  <si>
    <t>214,70</t>
  </si>
  <si>
    <t xml:space="preserve">CONECTOR CURVO 90 GRAUS DE ALUMINIO, BITOLA 2", PARA ADAPTAR ENTRADA DE ELETRODUTO METALICO FLEXIVEL EM QUADROS                                                                                                                                                                                                                                                                                                                                                                                           </t>
  </si>
  <si>
    <t>41,18</t>
  </si>
  <si>
    <t xml:space="preserve">CONECTOR CURVO 90 GRAUS DE ALUMINIO, BITOLA 1 1/4", PARA ADAPTAR ENTRADA DE ELETRODUTO METALICO FLEXIVEL EM QUADROS                                                                                                                                                                                                                                                                                                                                                                                       </t>
  </si>
  <si>
    <t xml:space="preserve">CONECTOR RETO DE ALUMINIO PARA ELETRODUTO DE 1 1/4", PARA ADAPTAR ENTRADA DE ELETRODUTO METALICO FLEXIVEL EM QUADROS                                                                                                                                                                                                                                                                                                                                                                                      </t>
  </si>
  <si>
    <t>4,66</t>
  </si>
  <si>
    <t xml:space="preserve">CONECTOR RETO DE ALUMINIO PARA ELETRODUTO DE 1 1/2", PARA ADAPTAR ENTRADA DE ELETRODUTO METALICO FLEXIVEL EM QUADROS                                                                                                                                                                                                                                                                                                                                                                                      </t>
  </si>
  <si>
    <t xml:space="preserve">CONECTOR RETO DE ALUMINIO PARA ELETRODUTO DE 2 1/2", PARA ADAPTAR ENTRADA DE ELETRODUTO METALICO FLEXIVEL EM QUADROS                                                                                                                                                                                                                                                                                                                                                                                      </t>
  </si>
  <si>
    <t xml:space="preserve">CONECTOR CURVO 90 GRAUS DE ALUMINIO, BITOLA 1/2", PARA ADAPTAR ENTRADA DE ELETRODUTO METALICO FLEXIVEL EM QUADROS                                                                                                                                                                                                                                                                                                                                                                                         </t>
  </si>
  <si>
    <t xml:space="preserve">CAIXA DE LUZ "3 X 3" EM ACO ESMALTADA                                                                                                                                                                                                                                                                                                                                                                                                                                                                     </t>
  </si>
  <si>
    <t xml:space="preserve">CAIXA DE LUZ "4 X 2" EM ACO ESMALTADA                                                                                                                                                                                                                                                                                                                                                                                                                                                                     </t>
  </si>
  <si>
    <t xml:space="preserve">CAIXA DE LUZ "4 X 4" EM ACO ESMALTADA                                                                                                                                                                                                                                                                                                                                                                                                                                                                     </t>
  </si>
  <si>
    <t xml:space="preserve">CONDULETE DE ALUMINIO TIPO C, PARA ELETRODUTO ROSCAVEL DE 1/2", COM TAMPA CEGA                                                                                                                                                                                                                                                                                                                                                                                                                            </t>
  </si>
  <si>
    <t xml:space="preserve">CONDULETE DE ALUMINIO TIPO C, PARA ELETRODUTO ROSCAVEL DE 3/4", COM TAMPA CEGA                                                                                                                                                                                                                                                                                                                                                                                                                            </t>
  </si>
  <si>
    <t>11,45</t>
  </si>
  <si>
    <t xml:space="preserve">CONDULETE DE ALUMINIO TIPO C, PARA ELETRODUTO ROSCAVEL DE 1", COM TAMPA CEGA                                                                                                                                                                                                                                                                                                                                                                                                                              </t>
  </si>
  <si>
    <t>14,32</t>
  </si>
  <si>
    <t xml:space="preserve">CONDULETE DE ALUMINIO TIPO E, PARA ELETRODUTO ROSCAVEL DE 3/4", COM TAMPA CEGA                                                                                                                                                                                                                                                                                                                                                                                                                            </t>
  </si>
  <si>
    <t>9,27</t>
  </si>
  <si>
    <t xml:space="preserve">CONDULETE DE ALUMINIO TIPO E, PARA ELETRODUTO ROSCAVEL DE 1  1/4", COM TAMPA CEGA                                                                                                                                                                                                                                                                                                                                                                                                                         </t>
  </si>
  <si>
    <t xml:space="preserve">CONDULETE DE ALUMINIO TIPO E, PARA ELETRODUTO ROSCAVEL DE 2", COM TAMPA CEGA                                                                                                                                                                                                                                                                                                                                                                                                                              </t>
  </si>
  <si>
    <t>37,24</t>
  </si>
  <si>
    <t xml:space="preserve">CONDULETE DE ALUMINIO TIPO E, PARA ELETRODUTO ROSCAVEL DE 3", COM TAMPA CEGA                                                                                                                                                                                                                                                                                                                                                                                                                              </t>
  </si>
  <si>
    <t>103,41</t>
  </si>
  <si>
    <t xml:space="preserve">CONDULETE DE ALUMINIO TIPO LR, PARA ELETRODUTO ROSCAVEL DE 1/2", COM TAMPA CEGA                                                                                                                                                                                                                                                                                                                                                                                                                           </t>
  </si>
  <si>
    <t xml:space="preserve">CONDULETE DE ALUMINIO TIPO LR, PARA ELETRODUTO ROSCAVEL DE 1", COM TAMPA CEGA                                                                                                                                                                                                                                                                                                                                                                                                                             </t>
  </si>
  <si>
    <t>15,06</t>
  </si>
  <si>
    <t xml:space="preserve">CONDULETE DE ALUMINIO TIPO LR, PARA ELETRODUTO ROSCAVEL DE 2", COM TAMPA CEGA                                                                                                                                                                                                                                                                                                                                                                                                                             </t>
  </si>
  <si>
    <t xml:space="preserve">CONDULETE DE ALUMINIO TIPO LR, PARA ELETRODUTO ROSCAVEL DE 3", COM TAMPA CEGA                                                                                                                                                                                                                                                                                                                                                                                                                             </t>
  </si>
  <si>
    <t>132,25</t>
  </si>
  <si>
    <t xml:space="preserve">CONDULETE DE ALUMINIO TIPO T, PARA ELETRODUTO ROSCAVEL DE 1/2", COM TAMPA CEGA                                                                                                                                                                                                                                                                                                                                                                                                                            </t>
  </si>
  <si>
    <t xml:space="preserve">CONDULETE DE ALUMINIO TIPO T, PARA ELETRODUTO ROSCAVEL DE 3/4", COM TAMPA CEGA                                                                                                                                                                                                                                                                                                                                                                                                                            </t>
  </si>
  <si>
    <t>11,05</t>
  </si>
  <si>
    <t xml:space="preserve">CONDULETE DE ALUMINIO TIPO T, PARA ELETRODUTO ROSCAVEL DE 1 1/4", COM TAMPA CEGA                                                                                                                                                                                                                                                                                                                                                                                                                          </t>
  </si>
  <si>
    <t>26,44</t>
  </si>
  <si>
    <t xml:space="preserve">CONDULETE DE ALUMINIO TIPO T, PARA ELETRODUTO ROSCAVEL DE 1 1/2", COM TAMPA CEGA                                                                                                                                                                                                                                                                                                                                                                                                                          </t>
  </si>
  <si>
    <t>35,17</t>
  </si>
  <si>
    <t xml:space="preserve">CONDULETE DE ALUMINIO TIPO T, PARA ELETRODUTO ROSCAVEL DE 2", COM TAMPA CEGA                                                                                                                                                                                                                                                                                                                                                                                                                              </t>
  </si>
  <si>
    <t>47,66</t>
  </si>
  <si>
    <t xml:space="preserve">CONDULETE DE ALUMINIO TIPO T, PARA ELETRODUTO ROSCAVEL DE 3", COM TAMPA CEGA                                                                                                                                                                                                                                                                                                                                                                                                                              </t>
  </si>
  <si>
    <t>148,80</t>
  </si>
  <si>
    <t xml:space="preserve">CONDULETE DE ALUMINIO TIPO X, PARA ELETRODUTO ROSCAVEL DE 1/2", COM TAMPA CEGA                                                                                                                                                                                                                                                                                                                                                                                                                            </t>
  </si>
  <si>
    <t xml:space="preserve">CONDULETE DE ALUMINIO TIPO X, PARA ELETRODUTO ROSCAVEL DE 3/4", COM TAMPA CEGA                                                                                                                                                                                                                                                                                                                                                                                                                            </t>
  </si>
  <si>
    <t>14,59</t>
  </si>
  <si>
    <t xml:space="preserve">CONDULETE DE ALUMINIO TIPO X, PARA ELETRODUTO ROSCAVEL DE 1", COM TAMPA CEGA                                                                                                                                                                                                                                                                                                                                                                                                                              </t>
  </si>
  <si>
    <t xml:space="preserve">CONDULETE DE ALUMINIO TIPO X, PARA ELETRODUTO ROSCAVEL DE 1 1/2", COM TAMPA CEGA                                                                                                                                                                                                                                                                                                                                                                                                                          </t>
  </si>
  <si>
    <t>32,62</t>
  </si>
  <si>
    <t xml:space="preserve">CONDULETE DE ALUMINIO TIPO X, PARA ELETRODUTO ROSCAVEL DE 3", COM TAMPA CEGA                                                                                                                                                                                                                                                                                                                                                                                                                              </t>
  </si>
  <si>
    <t>122,54</t>
  </si>
  <si>
    <t xml:space="preserve">CONDULETE DE ALUMINIO TIPO X, PARA ELETRODUTO ROSCAVEL DE 4", COM TAMPA CEGA                                                                                                                                                                                                                                                                                                                                                                                                                              </t>
  </si>
  <si>
    <t>203,99</t>
  </si>
  <si>
    <t xml:space="preserve">CONDULETE DE ALUMINIO TIPO T, PARA ELETRODUTO ROSCAVEL DE 4", COM TAMPA CEGA                                                                                                                                                                                                                                                                                                                                                                                                                              </t>
  </si>
  <si>
    <t>204,20</t>
  </si>
  <si>
    <t xml:space="preserve">CONDULETE DE ALUMINIO TIPO T, PARA ELETRODUTO ROSCAVEL DE 1", COM TAMPA CEGA                                                                                                                                                                                                                                                                                                                                                                                                                              </t>
  </si>
  <si>
    <t>17,80</t>
  </si>
  <si>
    <t xml:space="preserve">CONDULETE DE ALUMINIO TIPO LR, PARA ELETRODUTO ROSCAVEL DE 1 1/2", COM TAMPA CEGA                                                                                                                                                                                                                                                                                                                                                                                                                         </t>
  </si>
  <si>
    <t>29,36</t>
  </si>
  <si>
    <t xml:space="preserve">CONDULETE DE ALUMINIO TIPO LR, PARA ELETRODUTO ROSCAVEL DE 1 1/4", COM TAMPA CEGA                                                                                                                                                                                                                                                                                                                                                                                                                         </t>
  </si>
  <si>
    <t>23,32</t>
  </si>
  <si>
    <t xml:space="preserve">CONDULETE DE ALUMINIO TIPO E, PARA ELETRODUTO ROSCAVEL DE 1 1/2", COM TAMPA CEGA                                                                                                                                                                                                                                                                                                                                                                                                                          </t>
  </si>
  <si>
    <t>25,39</t>
  </si>
  <si>
    <t xml:space="preserve">CONDULETE DE ALUMINIO TIPO E, PARA ELETRODUTO ROSCAVEL DE 1", COM TAMPA CEGA                                                                                                                                                                                                                                                                                                                                                                                                                              </t>
  </si>
  <si>
    <t>15,58</t>
  </si>
  <si>
    <t xml:space="preserve">CONDULETE DE ALUMINIO TIPO E, PARA ELETRODUTO ROSCAVEL DE 1/2", COM TAMPA CEGA                                                                                                                                                                                                                                                                                                                                                                                                                            </t>
  </si>
  <si>
    <t xml:space="preserve">CONDULETE DE ALUMINIO TIPO C, PARA ELETRODUTO ROSCAVEL DE 4", COM TAMPA CEGA                                                                                                                                                                                                                                                                                                                                                                                                                              </t>
  </si>
  <si>
    <t>189,81</t>
  </si>
  <si>
    <t xml:space="preserve">CONDULETE DE ALUMINIO TIPO LR, PARA ELETRODUTO ROSCAVEL DE 3/4", COM TAMPA CEGA                                                                                                                                                                                                                                                                                                                                                                                                                           </t>
  </si>
  <si>
    <t>9,58</t>
  </si>
  <si>
    <t xml:space="preserve">CONDULETE DE ALUMINIO TIPO E, PARA ELETRODUTO ROSCAVEL DE 4", COM TAMPA CEGA                                                                                                                                                                                                                                                                                                                                                                                                                              </t>
  </si>
  <si>
    <t>172,28</t>
  </si>
  <si>
    <t xml:space="preserve">CONDULETE DE ALUMINIO TIPO LR, PARA ELETRODUTO ROSCAVEL DE 4", COM TAMPA CEGA                                                                                                                                                                                                                                                                                                                                                                                                                             </t>
  </si>
  <si>
    <t>206,34</t>
  </si>
  <si>
    <t xml:space="preserve">CONDULETE DE ALUMINIO TIPO X, PARA ELETRODUTO ROSCAVEL DE 2", COM TAMPA CEGA                                                                                                                                                                                                                                                                                                                                                                                                                              </t>
  </si>
  <si>
    <t>50,38</t>
  </si>
  <si>
    <t xml:space="preserve">CONDULETE DE ALUMINIO TIPO X, PARA ELETRODUTO ROSCAVEL DE 1 1/4", COM TAMPA CEGA                                                                                                                                                                                                                                                                                                                                                                                                                          </t>
  </si>
  <si>
    <t xml:space="preserve">CURVA 45 GRAUS, PARA ELETRODUTO, EM ACO GALVANIZADO ELETROLITICO, DIAMETRO DE 20 MM (3/4")                                                                                                                                                                                                                                                                                                                                                                                                                </t>
  </si>
  <si>
    <t xml:space="preserve">CURVA 45 GRAUS, PARA ELETRODUTO, EM ACO GALVANIZADO ELETROLITICO, DIAMETRO DE 40 MM (1 1/2")                                                                                                                                                                                                                                                                                                                                                                                                              </t>
  </si>
  <si>
    <t xml:space="preserve">CURVA 90 GRAUS, PARA ELETRODUTO, EM ACO GALVANIZADO ELETROLITICO, DIAMETRO DE 15 MM (1/2")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</si>
  <si>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</si>
  <si>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</si>
  <si>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65 MM (2 1/2")                                                                                                                                                                                                                                                                                                                                                                                                              </t>
  </si>
  <si>
    <t xml:space="preserve">CURVA 90 GRAUS, PARA ELETRODUTO, EM ACO GALVANIZADO ELETROLITICO, DIAMETRO DE 80 MM (3")                                                                                                                                                                                                                                                                                                                                                                                                                  </t>
  </si>
  <si>
    <t xml:space="preserve">CURVA 90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</si>
  <si>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</si>
  <si>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</si>
  <si>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</si>
  <si>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</si>
  <si>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</si>
  <si>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65 MM (2 1/2")                                                                                                                                                                                                                                                                                                                                                                                                             </t>
  </si>
  <si>
    <t xml:space="preserve">CURVA 135 GRAUS, PARA ELETRODUTO, EM ACO GALVANIZADO ELETROLITICO, DIAMETRO DE 100 MM (4")                                                                                                                                                                                                                                                                                                                                                                                                                </t>
  </si>
  <si>
    <t xml:space="preserve">CURVA 135 GRAUS, PARA ELETRODUTO, EM ACO GALVANIZADO ELETROLITICO, DIAMETRO DE 80 MM (3")                                                                                                                                                                                                                                                                                                                                                                                                                 </t>
  </si>
  <si>
    <t xml:space="preserve">CURVA 135 GRAUS, PARA ELETRODUTO, EM ACO GALVANIZADO ELETROLITICO, DIAMETRO DE 50 MM (2")                                                                                                                                                                                                                                                                                                                                                                                                                 </t>
  </si>
  <si>
    <t xml:space="preserve">CURVA 90 GRAUS, PARA ELETRODUTO, EM ACO GALVANIZADO ELETROLITICO, DIAMETRO DE 50 MM (2")                                                                                                                                                                                                                                                                                                                                                                                                                  </t>
  </si>
  <si>
    <t xml:space="preserve">CURVA 90 GRAUS, PARA ELETRODUTO, EM ACO GALVANIZADO ELETROLITICO, DIAMETRO DE 40 MM (1 1/2")                                                                                                                                                                                                                                                                                                                                                                                                              </t>
  </si>
  <si>
    <t xml:space="preserve">CURVA 90 GRAUS, PARA ELETRODUTO, EM ACO GALVANIZADO ELETROLITICO, DIAMETRO DE 20 MM (3/4")                                                                                                                                                                                                                                                                                                                                                                                                                </t>
  </si>
  <si>
    <t xml:space="preserve">CURVA 45 GRAUS, PARA ELETRODUTO, EM ACO GALVANIZADO ELETROLITICO, DIAMETRO DE 25 MM (1")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</si>
  <si>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</si>
  <si>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</si>
  <si>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</si>
  <si>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</si>
  <si>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65 MM (2 1/2")                                                                                                                                                                                                                                                                                                                                                                                                                         </t>
  </si>
  <si>
    <t xml:space="preserve">LUVA PARA ELETRODUTO, EM ACO GALVANIZADO ELETROLITICO, DIAMETRO DE 100 MM (4")                                                                                                                                                                                                                                                                                                                                                                                                                            </t>
  </si>
  <si>
    <t xml:space="preserve">LUVA PARA ELETRODUTO, EM ACO GALVANIZADO ELETROLITICO, DIAMETRO DE 80 MM (3")                                                                                                                                                                                                                                                                                                                                                                                                                             </t>
  </si>
  <si>
    <t xml:space="preserve">LUVA PARA ELETRODUTO, EM ACO GALVANIZADO ELETROLITICO, DIAMETRO DE 50 MM (2")                                                                                                                                                                                                                                                                                                                                                                                                                             </t>
  </si>
  <si>
    <t xml:space="preserve">LUVA PARA ELETRODUTO, EM ACO GALVANIZADO ELETROLITICO, DIAMETRO DE 40 MM (1 1/2")                                                                                                                                                                                                                                                                                                                                                                                                                         </t>
  </si>
  <si>
    <t xml:space="preserve">TAMPAO / TERMINAL / PLUG, D = 4" , PARA DUTO CORRUGADO PEAD (CABEAMENTO SUBTERRANEO)                                                                                                                                                                                                                                                                                                                                                                                                                      </t>
  </si>
  <si>
    <t xml:space="preserve">TAMPAO / TERMINAL / PLUG, D = 3" , PARA DUTO CORRUGADO PEAD (CABEAMENTO SUBTERRANEO)                                                                                                                                                                                                                                                                                                                                                                                                                      </t>
  </si>
  <si>
    <t xml:space="preserve">TAMPAO / TERMINAL / PLUG, D = 1 1/4" , PARA DUTO CORRUGADO PEAD (CABEAMENTO SUBTERRANEO)                                                                                                                                                                                                                                                                                                                                                                                                                  </t>
  </si>
  <si>
    <t xml:space="preserve">TAMPAO / TERMINAL / PLUG, D = 2" , PARA DUTO CORRUGADO PEAD (CABEAMENTO SUBTERRANEO)                                                                                                                                                                                                                                                                                                                                                                                                                      </t>
  </si>
  <si>
    <t xml:space="preserve">ELETRODUTO DE PVC RIGIDO ROSCAVEL DE 1/2 ", SEM LUVA                                                                                                                                                                                                                                                                                                                                                                                                                                                      </t>
  </si>
  <si>
    <t xml:space="preserve">ELETRODUTO DE PVC RIGIDO ROSCAVEL DE 3/4 ", SEM LUVA                                                                                                                                                                                                                                                                                                                                                                                                                                                      </t>
  </si>
  <si>
    <t xml:space="preserve">ELETRODUTO DE PVC RIGIDO SOLDAVEL, CLASSE B, DE 50 MM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</si>
  <si>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</si>
  <si>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</si>
  <si>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</si>
  <si>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ROSCAVEL DE 1 1/2 ", SEM LUVA                                                                                                                                                                                                                                                                                                                                                                                                                                                    </t>
  </si>
  <si>
    <t xml:space="preserve">ELETRODUTO DE PVC RIGIDO ROSCAVEL DE 2 ", SEM LUVA                                                                                                                                                                                                                                                                                                                                                                                                                                                        </t>
  </si>
  <si>
    <t xml:space="preserve">ELETRODUTO DE PVC RIGIDO ROSCAVEL DE 2 1/2 ", SEM LUVA                                                                                                                                                                                                                                                                                                                                                                                                                                                    </t>
  </si>
  <si>
    <t xml:space="preserve">ELETRODUTO DE PVC RIGIDO ROSCAVEL DE 4 ", SEM LUVA                                                                                                                                                                                                                                                                                                                                                                                                                                                        </t>
  </si>
  <si>
    <t xml:space="preserve">ELETRODUTO DE PVC RIGIDO ROSCAVEL DE 1 1/4 ", SEM LUVA                                                                                                                                                                                                                                                                                                                                                                                                                                                    </t>
  </si>
  <si>
    <t xml:space="preserve">ELETRODUTO DE PVC RIGIDO ROSCAVEL DE 1 ", SEM LUVA                                                                                                                                                                                                                                                                                                                                                                                                                                                        </t>
  </si>
  <si>
    <t xml:space="preserve">ELETRODUTO DE PVC RIGIDO ROSCAVEL DE 3 ", SEM LUVA                                                                                                                                                                                                                                                                                                                                                                                                                                                        </t>
  </si>
  <si>
    <t xml:space="preserve">ELETRODUTO PVC FLEXIVEL CORRUGADO, COR AMARELA, DE 16 MM                                                                                                                                                                                                                                                                                                                                                                                                                                                  </t>
  </si>
  <si>
    <t xml:space="preserve">ELETRODUTO PVC FLEXIVEL CORRUGADO, COR AMARELA, DE 25 MM                                                                                                                                                                                                                                                                                                                                                                                                                                                  </t>
  </si>
  <si>
    <t xml:space="preserve">ELETRODUTO PVC FLEXIVEL CORRUGADO, COR AMARELA, DE 20 MM                                                                                                                                                                                                                                                                                                                                                                                                                                                  </t>
  </si>
  <si>
    <t xml:space="preserve">ELETRODUTO PVC FLEXIVEL CORRUGADO, COR AMARELA, DE 32 MM                                                                                                                                                                                                                                                                                                                                                                                                                                                  </t>
  </si>
  <si>
    <t xml:space="preserve">DESMOLDANTE PROTETOR PARA FORMAS DE MADEIRA, DE BASE OLEOSA EMULSIONADA EM AGUA                                                                                                                                                                                                                                                                                                                                                                                                                           </t>
  </si>
  <si>
    <t>8,79</t>
  </si>
  <si>
    <t xml:space="preserve">ENCANADOR OU BOMBEIRO HIDRAULICO (HORISTA)                                                                                                                                                                                                                                                                                                                                                                                                                                                                </t>
  </si>
  <si>
    <t xml:space="preserve">INSTALADOR DE TUBULACOES (TUBOS/EQUIPAMENTOS)                                                                                                                                                                                                                                                                                                                                                                                                                                                             </t>
  </si>
  <si>
    <t>15,50</t>
  </si>
  <si>
    <t xml:space="preserve">ENERGIA ELETRICA ATE 2000 KWH INDUSTRIAL, SEM DEMANDA                                                                                                                                                                                                                                                                                                                                                                                                                                                     </t>
  </si>
  <si>
    <t xml:space="preserve">ENGENHEIRO CIVIL DE OBRA JUNIOR                                                                                                                                                                                                                                                                                                                                                                                                                                                                           </t>
  </si>
  <si>
    <t>105,99</t>
  </si>
  <si>
    <t xml:space="preserve">ENGENHEIRO CIVIL DE OBRA PLENO                                                                                                                                                                                                                                                                                                                                                                                                                                                                            </t>
  </si>
  <si>
    <t>120,64</t>
  </si>
  <si>
    <t xml:space="preserve">ENGENHEIRO CIVIL DE OBRA SENIOR                                                                                                                                                                                                                                                                                                                                                                                                                                                                           </t>
  </si>
  <si>
    <t xml:space="preserve">REBOLO ABRASIVO RETO DE USO GERAL GRAO 36, DE 6 X 3/4 " (DIAMETRO X ALTURA)                                                                                                                                                                                                                                                                                                                                                                                                                               </t>
  </si>
  <si>
    <t xml:space="preserve">CARRINHO DE MAO DE ACO CAPACIDADE 50 A 60 L, PNEU COM CAMARA                                                                                                                                                                                                                                                                                                                                                                                                                                              </t>
  </si>
  <si>
    <t>249,00</t>
  </si>
  <si>
    <t xml:space="preserve">ESCAVADEIRA HIDRAULICA SOBRE ESTEIRAS, CACAMBA 0,62M3, PESO OPERACIONAL 12,61T, POTENCIA LIQUIDA 95HP                                                                                                                                                                                                                                                                                                                                                                                                     </t>
  </si>
  <si>
    <t>709.838,93</t>
  </si>
  <si>
    <t xml:space="preserve">CAIBRO ROLICO DE MADEIRA TRATADA, D = 4 A 7 CM, H = 3,00 M, EM EUCALIPTO OU EQUIVALENTE DA REGIAO                                                                                                                                                                                                                                                                                                                                                                                                         </t>
  </si>
  <si>
    <t xml:space="preserve">POSTE ROLICO DE MADEIRA TRATADA, D = 20 A 25 CM, H = 12,00 M, EM EUCALIPTO OU EQUIVALENTE DA REGIAO                                                                                                                                                                                                                                                                                                                                                                                                       </t>
  </si>
  <si>
    <t xml:space="preserve">PONTALETE ROLIÇO SEM TRATAMENTO, D = 8 A 11 CM, H = 3 M, EM EUCALIPTO OU EQUIVALENTE DA REGIAO - BRUTA (PARA ESCORAMENTO)                                                                                                                                                                                                                                                                                                                                                                                 </t>
  </si>
  <si>
    <t xml:space="preserve">MOURAO ROLICO DE MADEIRA TRATADA, D = 16 A 20 CM, H = 2,20 M, EM EUCALIPTO OU EQUIVALENTE DA REGIAO (PARA CERCA)                                                                                                                                                                                                                                                                                                                                                                                          </t>
  </si>
  <si>
    <t xml:space="preserve">ESPOLETA SIMPLES N 8.                                                                                                                                                                                                                                                                                                                                                                                                                                                                                     </t>
  </si>
  <si>
    <t xml:space="preserve">ESTOPIM SIMPLES                                                                                                                                                                                                                                                                                                                                                                                                                                                                                           </t>
  </si>
  <si>
    <t xml:space="preserve">MADEIRA ROLICA TRATADA, D = 30 A 34 CM, H = 6,50 M, EM EUCALIPTO OU EQUIVALENTE DA REGIAO                                                                                                                                                                                                                                                                                                                                                                                                                 </t>
  </si>
  <si>
    <t xml:space="preserve">MADEIRA ROLICA TRATADA, D = 25 A 29 CM, H = 6,50 M, EM EUCALIPTO OU EQUIVALENTE DA REGIAO                                                                                                                                                                                                                                                                                                                                                                                                                 </t>
  </si>
  <si>
    <t xml:space="preserve">EXTREMIDADE PVC PBA, BF, JE, DN 100/ DE 110 MM (NBR 10351)                                                                                                                                                                                                                                                                                                                                                                                                                                                </t>
  </si>
  <si>
    <t>231,17</t>
  </si>
  <si>
    <t xml:space="preserve">EXTREMIDADE PVC PBA, BF, JE, DN 75/ DE 85 MM (NBR 10351)                                                                                                                                                                                                                                                                                                                                                                                                                                                  </t>
  </si>
  <si>
    <t>145,94</t>
  </si>
  <si>
    <t xml:space="preserve">EXTREMIDADE PVC PBA, PF, JE, DN 75 / DE 85 MM (NBR 10351)                                                                                                                                                                                                                                                                                                                                                                                                                                                 </t>
  </si>
  <si>
    <t>120,10</t>
  </si>
  <si>
    <t xml:space="preserve">EXTREMIDADE PVC PBA, PF, JE, DN 100 / DE 110 MM (NBR 10351)                                                                                                                                                                                                                                                                                                                                                                                                                                               </t>
  </si>
  <si>
    <t>190,04</t>
  </si>
  <si>
    <t xml:space="preserve">FECHADURA ESPELHO PARA PORTA EXTERNA, EM ACO INOX (MAQUINA, TESTA E CONTRA-TESTA) E EM ZAMAC (MACANETA, LINGUETA E TRINCOS) COM ACABAMENTO CROMADO, MAQUINA DE 40 MM, INCLUINDO CHAVE TIPO CILINDRO                                                                                                                                                                                                                                                                                                       </t>
  </si>
  <si>
    <t>68,13</t>
  </si>
  <si>
    <t xml:space="preserve">FECHADURA ESPELHO PARA PORTA EXTERNA, EM ACO INOX (MAQUINA, TESTA E CONTRA-TESTA) E EM ZAMAC (MACANETA, LINGUETA E TRINCOS) COM ACABAMENTO CROMADO, MAQUINA DE 55 MM, INCLUINDO CHAVE TIPO CILINDRO                                                                                                                                                                                                                                                                                                       </t>
  </si>
  <si>
    <t>134,79</t>
  </si>
  <si>
    <t xml:space="preserve">FECHADURA ESPELHO PARA PORTA INTERNA, EM ACO INOX (MAQUINA, TESTA E CONTRA-TESTA) E EM ZAMAC (MACANETA, LINGUETA E TRINCOS) COM ACABAMENTO CROMADO, MAQUINA DE 40 MM, INCLUINDO CHAVE TIPO INTERNA                                                                                                                                                                                                                                                                                                        </t>
  </si>
  <si>
    <t>60,81</t>
  </si>
  <si>
    <t xml:space="preserve">FECHADURA ROSETA REDONDA PARA PORTA INTERNA, EM ACO INOX (MAQUINA, TESTA E CONTRA-TESTA) E EM ZAMAC (MACANETA, LINGUETA E TRINCOS) COM ACABAMENTO CROMADO, MAQUINA DE 55 MM, INCLUINDO CHAVE TIPO INTERNA                                                                                                                                                                                                                                                                                                 </t>
  </si>
  <si>
    <t>122,14</t>
  </si>
  <si>
    <t xml:space="preserve">FECHADURA ROSETA REDONDA PARA PORTA DE BANHEIRO, EM ACO INOX (MAQUINA, TESTA E CONTRA-TESTA) E EM ZAMAC (MACANETA, LINGUETA E TRINCOS) COM ACABAMENTO CROMADO, MAQUINA DE 40 MM, INCLUINDO CHAVE TIPO TRANQUETA                                                                                                                                                                                                                                                                                           </t>
  </si>
  <si>
    <t>76,28</t>
  </si>
  <si>
    <t xml:space="preserve">FECHADURA ROSETA REDONDA PARA PORTA DE BANHEIRO, EM ACO INOX (MAQUINA, TESTA E CONTRA-TESTA) E EM ZAMAC (MACANETA, LINGUETA E TRINCOS) COM ACABAMENTO CROMADO, MAQUINA DE 55 MM, INCLUINDO CHAVE TIPO TRANQUETA                                                                                                                                                                                                                                                                                           </t>
  </si>
  <si>
    <t xml:space="preserve">FECHADURA PARA PORTA PIVOTANTE DE VIDRO TEMPERADO, EM ACO INOX COM ACABAMENTO CROMADO, RECORTE PADRAO SANTA MARINA, COM CILINDRO EM LATAO, INCLUINDO CHAVE TIPO CILINDRO                                                                                                                                                                                                                                                                                                                                  </t>
  </si>
  <si>
    <t>50,42</t>
  </si>
  <si>
    <t xml:space="preserve">CONJ. DE FERRAGENS PARA PORTA DE VIDRO TEMPERADO, EM ZAMAC CROMADO, CONTEMPLANDO DOBRADICA INF., DOBRADICA SUP., PIVO PARA DOBRADICA INF., PIVO PARA DOBRADICA SUP., FECHADURA CENTRAL EM ZAMC. CROMADO, CONTRA FECHADURA DE PRESSAO                                                                                                                                                                                                                                                                      </t>
  </si>
  <si>
    <t>157,03</t>
  </si>
  <si>
    <t xml:space="preserve">FECHO QUEBRA UNHA, EM LATAO COM ACABAMENTO CROMADO, DE EMBUTIR, COM COMANDO ALAVANCA, ALTURA DE DE 40 CM, LARGURA MINIMA DE 1,90 CM E ESPESSURA MINIMA DE 1,90 MM, PARA PORTAS E JANELAS (INCLUI PARAFUSOS)                                                                                                                                                                                                                                                                                               </t>
  </si>
  <si>
    <t>129,24</t>
  </si>
  <si>
    <t xml:space="preserve">FERROLHO COM FECHO CHATO E PORTA CADEADO , EM ACO GALVANIZADO / ZINCADO, DE SOBREPOR, COM COMPRIMENTO DE 6", CHAPA COM ESPESSURA MINIMA DE 1,70 MM E LARGURA /MINIMA DE 5,00 CM (FECHO REFORCADO) (INCLUI PARAFUSOS)                                                                                                                                                                                                                                                                                      </t>
  </si>
  <si>
    <t>14,79</t>
  </si>
  <si>
    <t xml:space="preserve">FERROLHO COM FECHO CHATO E PORTA CADEADO , EM ACO GALVANIZADO / ZINCADO, DE SOBREPOR, COM COMPRIMENTO DE 3" A 4", CHAPA COM ESPESSURA MINIMA DE 0,90 MM E LARGURA MINIMA DE 3,20 CM (FECHO SIMPLES / LEVE) (INCLUI PARAFUSOS)                                                                                                                                                                                                                                                                             </t>
  </si>
  <si>
    <t xml:space="preserve">FECHO QUEBRA UNHA, EM LATAO COM ACABAMENTO CROMADO, DE EMBUTIR, COM COMANDO ALAVANCA, ALTURA DE DE 22 CM, LARGURA MINIMA DE 1,90 CM E ESPESSURA MINIMA DE 1,90 MM, PARA PORTAS E JANELAS (INCLUI PARAFUSOS)                                                                                                                                                                                                                                                                                               </t>
  </si>
  <si>
    <t>98,81</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</si>
  <si>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</si>
  <si>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</si>
  <si>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5" E ESPESSURA MINIMA DA CHAPA DE 0,90 MM                                                                                                                                                                                                                                                                                                                                                              </t>
  </si>
  <si>
    <t>5,80</t>
  </si>
  <si>
    <t xml:space="preserve">FERROLHO COM FECHO / TRINCO REDONDO, EM ACO GALVANIZADO / ZINCADO, DE SOBREPOR, COM COMPRIMENTO DE 3" A 4" E ESPESSURA MINIMA DA CHAPA DE 0,90 MM                                                                                                                                                                                                                                                                                                                                                         </t>
  </si>
  <si>
    <t xml:space="preserve">FERTILIZANTE NPK - 4: 14: 8                                                                                                                                                                                                                                                                                                                                                                                                                                                                               </t>
  </si>
  <si>
    <t xml:space="preserve">FITA VEDA ROSCA EM ROLOS DE 18 MM X 25 M (L X C)                                                                                                                                                                                                                                                                                                                                                                                                                                                          </t>
  </si>
  <si>
    <t xml:space="preserve">FITA VEDA ROSCA EM ROLOS DE 18 MM X 10 M (L X C)                                                                                                                                                                                                                                                                                                                                                                                                                                                          </t>
  </si>
  <si>
    <t xml:space="preserve">FITA VEDA ROSCA EM ROLOS DE 18 MM X 50 M (L X C)                                                                                                                                                                                                                                                                                                                                                                                                                                                          </t>
  </si>
  <si>
    <t xml:space="preserve">FLANGE SEXTAVADO DE FERRO GALVANIZADO, COM ROSCA BSP, DE 1/2"                                                                                                                                                                                                                                                                                                                                                                                                                                             </t>
  </si>
  <si>
    <t xml:space="preserve">FLANGE SEXTAVADO DE FERRO GALVANIZADO, COM ROSCA BSP, DE 3/4"                                                                                                                                                                                                                                                                                                                                                                                                                                             </t>
  </si>
  <si>
    <t>25,93</t>
  </si>
  <si>
    <t xml:space="preserve">FLANGE SEXTAVADO DE FERRO GALVANIZADO, COM ROSCA BSP, DE 1"                                                                                                                                                                                                                                                                                                                                                                                                                                               </t>
  </si>
  <si>
    <t>31,18</t>
  </si>
  <si>
    <t xml:space="preserve">FLANGE SEXTAVADO DE FERRO GALVANIZADO, COM ROSCA BSP, DE 1 1/4"                                                                                                                                                                                                                                                                                                                                                                                                                                           </t>
  </si>
  <si>
    <t>43,37</t>
  </si>
  <si>
    <t xml:space="preserve">FLANGE SEXTAVADO DE FERRO GALVANIZADO, COM ROSCA BSP, DE 2"                                                                                                                                                                                                                                                                                                                                                                                                                                               </t>
  </si>
  <si>
    <t>64,80</t>
  </si>
  <si>
    <t xml:space="preserve">FLANGE SEXTAVADO DE FERRO GALVANIZADO, COM ROSCA BSP, DE 2 1/2"                                                                                                                                                                                                                                                                                                                                                                                                                                           </t>
  </si>
  <si>
    <t>101,85</t>
  </si>
  <si>
    <t xml:space="preserve">FLANGE SEXTAVADO DE FERRO GALVANIZADO, COM ROSCA BSP, DE 3"                                                                                                                                                                                                                                                                                                                                                                                                                                               </t>
  </si>
  <si>
    <t>137,71</t>
  </si>
  <si>
    <t xml:space="preserve">FLANGE SEXTAVADO DE FERRO GALVANIZADO, COM ROSCA BSP, DE 6"                                                                                                                                                                                                                                                                                                                                                                                                                                               </t>
  </si>
  <si>
    <t>342,04</t>
  </si>
  <si>
    <t xml:space="preserve">FLANGE SEXTAVADO DE FERRO GALVANIZADO, COM ROSCA BSP, DE 4"                                                                                                                                                                                                                                                                                                                                                                                                                                               </t>
  </si>
  <si>
    <t>203,58</t>
  </si>
  <si>
    <t xml:space="preserve">FLANGE SEXTAVADO DE FERRO GALVANIZADO, COM ROSCA BSP, DE 1 1/2"                                                                                                                                                                                                                                                                                                                                                                                                                                           </t>
  </si>
  <si>
    <t>54,59</t>
  </si>
  <si>
    <t xml:space="preserve">FORRO COMPOSTO POR PAINEIS DE LA DE VIDRO, REVESTIDOS EM PVC MICROPERFURADO, DE *1250 X 625* MM, ESPESSURA 15 MM (COM COLOCACAO)                                                                                                                                                                                                                                                                                                                                                                          </t>
  </si>
  <si>
    <t>114,83</t>
  </si>
  <si>
    <t xml:space="preserve">FORRO DE MADEIRA PINUS OU EQUIVALENTE DA REGIAO, ENCAIXE MACHO/FEMEA COM FRISO, *10 X 1* CM (SEM COLOCACAO)                                                                                                                                                                                                                                                                                                                                                                                               </t>
  </si>
  <si>
    <t>18,48</t>
  </si>
  <si>
    <t xml:space="preserve">FORRO DE MADEIRA CEDRINHO OU EQUIVALENTE DA REGIAO, ENCAIXE MACHO/FEMEA COM FRISO, *10 X 1* CM (SEM COLOCACAO)                                                                                                                                                                                                                                                                                                                                                                                            </t>
  </si>
  <si>
    <t>58,23</t>
  </si>
  <si>
    <t xml:space="preserve">FORRO DE MADEIRA CUMARU/IPE CHAMPANHE OU EQUIVALENTE DA REGIAO, ENCAIXE MACHO/FEMEA COM FRISO, *10 X 1* CM (SEM COLOCACAO)                                                                                                                                                                                                                                                                                                                                                                                </t>
  </si>
  <si>
    <t>88,00</t>
  </si>
  <si>
    <t xml:space="preserve">MEIA CANA DE MADEIRA CEDRINHO OU EQUIVALENTE DA REGIAO, ACABAMENTO PARA FORRO PAULISTA, *2,5 X 2,5* CM                                                                                                                                                                                                                                                                                                                                                                                                    </t>
  </si>
  <si>
    <t>4,40</t>
  </si>
  <si>
    <t xml:space="preserve">FUSIVEL NH 20 A TAMANHO 000, CAPACIDADE DE INTERRUPCAO DE 120 KA, TENSAO NOMIMNAL DE 500 V                                                                                                                                                                                                                                                                                                                                                                                                                </t>
  </si>
  <si>
    <t>29,42</t>
  </si>
  <si>
    <t xml:space="preserve">FUSIVEL NH 160 A TAMANHO 00, CAPACIDADE DE INTERRUPCAO DE 120 KA, TENSAO NOMIMNAL DE 500 V                                                                                                                                                                                                                                                                                                                                                                                                                </t>
  </si>
  <si>
    <t>31,32</t>
  </si>
  <si>
    <t xml:space="preserve">FUSIVEL NH *36* A 80 AMPERES, TAMANHO 00, CAPACIDADE DE INTERRUPCAO DE 120 KA, TENSAO NOMIMNAL DE 500 V                                                                                                                                                                                                                                                                                                                                                                                                   </t>
  </si>
  <si>
    <t xml:space="preserve">FUSIVEL NH 125 A TAMANHO 00, CAPACIDADE DE INTERRUPCAO DE 120 KA, TENSAO NOMIMNAL DE 500 V                                                                                                                                                                                                                                                                                                                                                                                                                </t>
  </si>
  <si>
    <t>30,85</t>
  </si>
  <si>
    <t xml:space="preserve">FUSIVEL NH 200 A 250 AMPERES, TAMANHO 1, CAPACIDADE DE INTERRUPCAO DE 120 KA, TENSAO NOMIMNAL DE 500 V                                                                                                                                                                                                                                                                                                                                                                                                    </t>
  </si>
  <si>
    <t>68,95</t>
  </si>
  <si>
    <t xml:space="preserve">FUSIVEL NH 100 A TAMANHO 00, CAPACIDADE DE INTERRUPCAO DE 120 KA, TENSAO NOMIMNAL DE 500 V                                                                                                                                                                                                                                                                                                                                                                                                                </t>
  </si>
  <si>
    <t xml:space="preserve">GABIAO TIPO CAIXA MALHA HEXAGONAL 8 X 10 CM (ZN/AL), FIO 2,7 MM, H = 0,50 M                                                                                                                                                                                                                                                                                                                                                                                                                               </t>
  </si>
  <si>
    <t>441,37</t>
  </si>
  <si>
    <t xml:space="preserve">GABIAO SACO MALHA HEXAGONAL 8 X 10 CM (ZN/AL REVESTIDO COM POLIMERO), FIO 2,4 MM, H = 0,65 M                                                                                                                                                                                                                                                                                                                                                                                                              </t>
  </si>
  <si>
    <t>416,80</t>
  </si>
  <si>
    <t xml:space="preserve">ARAME DE AMARRACAO PARA GABIAO GALVANIZADO, DIAMETRO 2,2 MM                                                                                                                                                                                                                                                                                                                                                                                                                                               </t>
  </si>
  <si>
    <t xml:space="preserve">ARAME PROTEGIDO COM POLIMERO PARA GABIAO, DIAMETRO 2,2 MM                                                                                                                                                                                                                                                                                                                                                                                                                                                 </t>
  </si>
  <si>
    <t>28,07</t>
  </si>
  <si>
    <t xml:space="preserve">GABIAO TIPO CAIXA MALHA HEXAGONAL 8 X 10 CM (ZN/AL REVESTIDO COM POLIMERO),  FIO 2,4 MM, H = 0,50 M                                                                                                                                                                                                                                                                                                                                                                                                       </t>
  </si>
  <si>
    <t>555,78</t>
  </si>
  <si>
    <t xml:space="preserve">GESSO EM PO PARA REVESTIMENTOS/MOLDURAS/SANCAS E USO GERAL                                                                                                                                                                                                                                                                                                                                                                                                                                                </t>
  </si>
  <si>
    <t xml:space="preserve">GRADE DE DISCOS MECANICA 20X24" COM 20 DISCOS 24" X 6MM  COM PNEUS PARA TRANSPORTE                                                                                                                                                                                                                                                                                                                                                                                                                        </t>
  </si>
  <si>
    <t xml:space="preserve">GRAMA ESMERALDA OU SAO CARLOS OU CURITIBANA, EM PLACAS, SEM PLANTIO                                                                                                                                                                                                                                                                                                                                                                                                                                       </t>
  </si>
  <si>
    <t xml:space="preserve">GRAMA BATATAIS EM PLACAS, SEM PLANTIO                                                                                                                                                                                                                                                                                                                                                                                                                                                                     </t>
  </si>
  <si>
    <t xml:space="preserve">LOCACAO DE GRUPO GERADOR *80 A 125* KVA, MOTOR DIESEL, REBOCAVEL, ACIONAMENTO MANUAL                                                                                                                                                                                                                                                                                                                                                                                                                      </t>
  </si>
  <si>
    <t xml:space="preserve">LOCACAO DE GRUPO GERADOR ACIMA DE * 125 ATE 180* KVA, MOTOR DIESEL, REBOCAVEL, ACIONAMENTO MANUAL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</si>
  <si>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</si>
  <si>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</si>
  <si>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DE ATERRAMENTO EM ACO COM 3,00 M DE COMPRIMENTO E DN = 3/4", REVESTIDA COM BAIXA CAMADA DE COBRE, SEM CONECTOR                                                                                                                                                                                                                                                                                                                                                                                      </t>
  </si>
  <si>
    <t>85,54</t>
  </si>
  <si>
    <t xml:space="preserve">HASTE DE ATERRAMENTO EM ACO COM 3,00 M DE COMPRIMENTO E DN = 5/8", REVESTIDA COM BAIXA CAMADA DE COBRE, SEM CONECTOR                                                                                                                                                                                                                                                                                                                                                                                      </t>
  </si>
  <si>
    <t>57,81</t>
  </si>
  <si>
    <t xml:space="preserve">HASTE DE ATERRAMENTO EM ACO COM 3,00 M DE COMPRIMENTO E DN = 5/8", REVESTIDA COM BAIXA CAMADA DE COBRE, COM CONECTOR TIPO GRAMPO                                                                                                                                                                                                                                                                                                                                                                          </t>
  </si>
  <si>
    <t>59,88</t>
  </si>
  <si>
    <t xml:space="preserve">SUPORTE GUIA SIMPLES COM ROLDANA EM POLIPROPILENO PARA CHUMBAR, H = 20 CM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</si>
  <si>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</si>
  <si>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</si>
  <si>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IGNITOR PARA LAMPADA DE VAPOR DE SODIO / VAPOR METALICO ATE 2000 W, TENSAO DE PULSO ENTRE 600 A 750 V                                                                                                                                                                                                                                                                                                                                                                                                     </t>
  </si>
  <si>
    <t xml:space="preserve">ISOLADOR DE PORCELANA, TIPO BUCHA, PARA TENSAO DE *35* KV                                                                                                                                                                                                                                                                                                                                                                                                                                                 </t>
  </si>
  <si>
    <t>785,73</t>
  </si>
  <si>
    <t xml:space="preserve">ISOLADOR DE PORCELANA, TIPO BUCHA, PARA TENSAO DE *15* KV                                                                                                                                                                                                                                                                                                                                                                                                                                                 </t>
  </si>
  <si>
    <t>461,48</t>
  </si>
  <si>
    <t xml:space="preserve">ISOLADOR DE PORCELANA, TIPO PINO MONOCORPO, PARA TENSAO DE *35* KV                                                                                                                                                                                                                                                                                                                                                                                                                                        </t>
  </si>
  <si>
    <t>112,88</t>
  </si>
  <si>
    <t xml:space="preserve">SUPORTE ISOLADOR SIMPLES DIAMETRO NOMINAL 5/16", COM ROSCA SOBERBA E BUCHA                                                                                                                                                                                                                                                                                                                                                                                                                                </t>
  </si>
  <si>
    <t xml:space="preserve">ISOLADOR DE PORCELANA, TIPO ROLDANA, DIMENSOES DE *72* X *72* MM, PARA USO EM BAIXA TENSAO                                                                                                                                                                                                                                                                                                                                                                                                                </t>
  </si>
  <si>
    <t xml:space="preserve">ISOLADOR DE PORCELANA SUSPENSO, DISCO TIPO GARFO OLHAL, DIAMETRO DE 152 MM, PARA TENSAO DE *15* KV                                                                                                                                                                                                                                                                                                                                                                                                        </t>
  </si>
  <si>
    <t>87,42</t>
  </si>
  <si>
    <t xml:space="preserve">ISOLADOR DE PORCELANA, TIPO PINO MONOCORPO, PARA TENSAO DE *15* KV                                                                                                                                                                                                                                                                                                                                                                                                                                        </t>
  </si>
  <si>
    <t xml:space="preserve">POLIESTIRENO EXPANDIDO/EPS (ISOPOR), TIPO 2F, PLACA, ISOLAMENTO TERMOACUSTICO, E = 20 MM, 1000 X 500 MM                                                                                                                                                                                                                                                                                                                                                                                                   </t>
  </si>
  <si>
    <t xml:space="preserve">POLIESTIRENO EXPANDIDO/EPS (ISOPOR), TIPO 2F, PLACA, ISOLAMENTO TERMOACUSTICO, E = 50 MM, 1000 X 500 MM                                                                                                                                                                                                                                                                                                                                                                                                   </t>
  </si>
  <si>
    <t>35,65</t>
  </si>
  <si>
    <t xml:space="preserve">ADESIVO / COLA PARA EPS (ISOPOR) E OUTROS MATERIAIS                                                                                                                                                                                                                                                                                                                                                                                                                                                       </t>
  </si>
  <si>
    <t xml:space="preserve">POLIESTIRENO EXPANDIDO/EPS (ISOPOR), PEROLAS, PARA CONCRETO LEVE                                                                                                                                                                                                                                                                                                                                                                                                                                          </t>
  </si>
  <si>
    <t>82,28</t>
  </si>
  <si>
    <t xml:space="preserve">PAINEL DE LA DE VIDRO SEM REVESTIMENTO PSI 20, E = 25 MM, DE 1200 X 600 MM                                                                                                                                                                                                                                                                                                                                                                                                                                </t>
  </si>
  <si>
    <t>29,31</t>
  </si>
  <si>
    <t xml:space="preserve">PAINEL DE LA DE VIDRO SEM REVESTIMENTO PSI 20, E = 50 MM, DE 1200 X 600 MM                                                                                                                                                                                                                                                                                                                                                                                                                                </t>
  </si>
  <si>
    <t xml:space="preserve">JANELA EM MADEIRA CEDRINHO/ ANGELIM COMERCIAL/ CURUPIXA/ CUMARU OU EQUIVALENTE DA REGIAO, CAIXA DO BATENTE/MARCO *10* CM, 2 FOLHAS DE ABRIR TIPO VENEZIANA E 2 FOLHAS GUILHOTINA PARA VIDRO, COM GUARNICAO/ALIZAR, COM FERRAGENS (SEM VIDRO E SEM ACABAMENTO)                                                                                                                                                                                                                                             </t>
  </si>
  <si>
    <t>986,98</t>
  </si>
  <si>
    <t xml:space="preserve">JANELA MAXIM AR EM MADEIRA CEDRINHO/ ANGELIM COMERCIAL/ CURUPIXA/ CUMARU OU EQUIVALENTE DA REGIAO, CAIXA DO BATENTE/MARCO *10* CM, 1 FOLHA  PARA VIDRO, COM GUARNICAO/ALIZAR, COM FERRAGENS, (SEM VIDRO E SEM ACABAMENTO)                                                                                                                                                                                                                                                                                 </t>
  </si>
  <si>
    <t>1.391,88</t>
  </si>
  <si>
    <t xml:space="preserve">JANELA DE ABRIR EM MADEIRA IMBUIA/CEDRO ARANA/CEDRO ROSA OU EQUIVALENTE DA REGIAO, CAIXA DO BATENTE/MARCO *10* CM, 2 FOLHAS DE ABRIR TIPO VENEZIANA E 2 FOLHAS DE ABRIR PARA VIDRO, COM GUARNICAO/ALIZAR, COM FERRAGENS, (SEM VIDRO E SEM ACABAMENTO)                                                                                                                                                                                                                                                     </t>
  </si>
  <si>
    <t>1.317,84</t>
  </si>
  <si>
    <t xml:space="preserve">JANELA DE ABRIR EM MADEIRA PINUS/EUCALIPTO/ TAUARI/ VIROLA OU EQUIVALENTE DA REGIAO, CAIXA DO BATENTE/MARCO *10* CM, 2 FOLHAS DE ABRIR TIPO VENEZIANA E 2 FOLHAS GUILHOTINA PARA VIDRO, COM FERRAGENS (SEM VIDRO,SEM GUARNICAO/ALIZAR E SEM ACABAMENTO)                                                                                                                                                                                                                                                   </t>
  </si>
  <si>
    <t>752,94</t>
  </si>
  <si>
    <t xml:space="preserve">JANELA BASCULANTE EM MADEIRA PINUS/ EUCALIPTO/ TAUARI/ VIROLA OU EQUIVALENTE DA REGIAO, CAIXA DO BATENTE/ MARCO *10* CM, *2* FOLHAS BASCULANTES PARA VIDRO, COM FERRAGENS (SEM VIDRO, SEM GUARNICAO/ALIZAR E SEM ACABAMENTO)                                                                                                                                                                                                                                                                              </t>
  </si>
  <si>
    <t>888,43</t>
  </si>
  <si>
    <t xml:space="preserve">COTOVELO 45 GRAUS DE FERRO GALVANIZADO, COM ROSCA BSP, DE 1/2"                                                                                                                                                                                                                                                                                                                                                                                                                                            </t>
  </si>
  <si>
    <t>8,53</t>
  </si>
  <si>
    <t xml:space="preserve">COTOVELO 45 GRAUS DE FERRO GALVANIZADO, COM ROSCA BSP, DE 3/4"                                                                                                                                                                                                                                                                                                                                                                                                                                            </t>
  </si>
  <si>
    <t xml:space="preserve">COTOVELO 90 GRAUS DE FERRO GALVANIZADO, COM ROSCA BSP MACHO/FEMEA, DE 1"                                                                                                                                                                                                                                                                                                                                                                                                                                  </t>
  </si>
  <si>
    <t>21,48</t>
  </si>
  <si>
    <t xml:space="preserve">COTOVELO 45 GRAUS DE FERRO GALVANIZADO, COM ROSCA BSP, DE 1"                                                                                                                                                                                                                                                                                                                                                                                                                                              </t>
  </si>
  <si>
    <t>18,61</t>
  </si>
  <si>
    <t xml:space="preserve">COTOVELO 45 GRAUS DE FERRO GALVANIZADO, COM ROSCA BSP, DE 1 1/4"                                                                                                                                                                                                                                                                                                                                                                                                                                          </t>
  </si>
  <si>
    <t>30,24</t>
  </si>
  <si>
    <t xml:space="preserve">COTOVELO 45 GRAUS DE FERRO GALVANIZADO, COM ROSCA BSP, DE 1 1/2"                                                                                                                                                                                                                                                                                                                                                                                                                                          </t>
  </si>
  <si>
    <t>37,05</t>
  </si>
  <si>
    <t xml:space="preserve">COTOVELO 45 GRAUS DE FERRO GALVANIZADO, COM ROSCA BSP, DE 2"                                                                                                                                                                                                                                                                                                                                                                                                                                              </t>
  </si>
  <si>
    <t>53,87</t>
  </si>
  <si>
    <t xml:space="preserve">COTOVELO 45 GRAUS DE FERRO GALVANIZADO, COM ROSCA BSP, DE 3"                                                                                                                                                                                                                                                                                                                                                                                                                                              </t>
  </si>
  <si>
    <t>152,24</t>
  </si>
  <si>
    <t xml:space="preserve">COTOVELO 45 GRAUS DE FERRO GALVANIZADO, COM ROSCA BSP, DE 4"                                                                                                                                                                                                                                                                                                                                                                                                                                              </t>
  </si>
  <si>
    <t>266,76</t>
  </si>
  <si>
    <t xml:space="preserve">COTOVELO 90 GRAUS DE FERRO GALVANIZADO, COM ROSCA BSP MACHO/FEMEA, DE 1/2"                                                                                                                                                                                                                                                                                                                                                                                                                                </t>
  </si>
  <si>
    <t>10,01</t>
  </si>
  <si>
    <t xml:space="preserve">COTOVELO 90 GRAUS DE FERRO GALVANIZADO, COM ROSCA BSP MACHO/FEMEA, DE 3/4"                                                                                                                                                                                                                                                                                                                                                                                                                                </t>
  </si>
  <si>
    <t xml:space="preserve">COTOVELO 90 GRAUS DE FERRO GALVANIZADO, COM ROSCA BSP MACHO/FEMEA, DE 2"                                                                                                                                                                                                                                                                                                                                                                                                                                  </t>
  </si>
  <si>
    <t>60,34</t>
  </si>
  <si>
    <t xml:space="preserve">COTOVELO 90 GRAUS DE FERRO GALVANIZADO, COM ROSCA BSP MACHO/FEMEA, DE 2 1/2"                                                                                                                                                                                                                                                                                                                                                                                                                              </t>
  </si>
  <si>
    <t>122,26</t>
  </si>
  <si>
    <t xml:space="preserve">COTOVELO 90 GRAUS DE FERRO GALVANIZADO, COM ROSCA BSP MACHO/FEMEA, DE 3"                                                                                                                                                                                                                                                                                                                                                                                                                                  </t>
  </si>
  <si>
    <t>185,95</t>
  </si>
  <si>
    <t xml:space="preserve">COTOVELO 90 GRAUS DE FERRO GALVANIZADO, COM ROSCA BSP, DE 1/2"                                                                                                                                                                                                                                                                                                                                                                                                                                            </t>
  </si>
  <si>
    <t xml:space="preserve">COTOVELO 90 GRAUS DE FERRO GALVANIZADO, COM ROSCA BSP, DE 3/4"                                                                                                                                                                                                                                                                                                                                                                                                                                            </t>
  </si>
  <si>
    <t xml:space="preserve">COTOVELO 90 GRAUS DE FERRO GALVANIZADO, COM ROSCA BSP, DE 1 1/4"                                                                                                                                                                                                                                                                                                                                                                                                                                          </t>
  </si>
  <si>
    <t>25,20</t>
  </si>
  <si>
    <t xml:space="preserve">COTOVELO 90 GRAUS DE FERRO GALVANIZADO, COM ROSCA BSP, DE 1 1/2"                                                                                                                                                                                                                                                                                                                                                                                                                                          </t>
  </si>
  <si>
    <t>33,57</t>
  </si>
  <si>
    <t xml:space="preserve">COTOVELO 90 GRAUS DE FERRO GALVANIZADO, COM ROSCA BSP, DE 3"                                                                                                                                                                                                                                                                                                                                                                                                                                              </t>
  </si>
  <si>
    <t>132,23</t>
  </si>
  <si>
    <t xml:space="preserve">COTOVELO 90 GRAUS DE FERRO GALVANIZADO, COM ROSCA BSP, DE 5"                                                                                                                                                                                                                                                                                                                                                                                                                                              </t>
  </si>
  <si>
    <t>366,93</t>
  </si>
  <si>
    <t xml:space="preserve">COTOVELO 90 GRAUS DE FERRO GALVANIZADO, COM ROSCA BSP, DE 6"                                                                                                                                                                                                                                                                                                                                                                                                                                              </t>
  </si>
  <si>
    <t>937,85</t>
  </si>
  <si>
    <t xml:space="preserve">COTOVELO DE REDUCAO 90 GRAUS DE FERRO GALVANIZADO, COM ROSCA BSP, DE 3/4" X 1/2"                                                                                                                                                                                                                                                                                                                                                                                                                          </t>
  </si>
  <si>
    <t>12,04</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</si>
  <si>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</si>
  <si>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</si>
  <si>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1 1/2" X 3/4"                                                                                                                                                                                                                                                                                                                                                                                                                        </t>
  </si>
  <si>
    <t xml:space="preserve">COTOVELO DE REDUCAO 90 GRAUS DE FERRO GALVANIZADO, COM ROSCA BSP, DE 2 1/2" X 2"                                                                                                                                                                                                                                                                                                                                                                                                                          </t>
  </si>
  <si>
    <t>111,26</t>
  </si>
  <si>
    <t xml:space="preserve">COTOVELO DE REDUCAO 90 GRAUS DE FERRO GALVANIZADO, COM ROSCA BSP, DE 2" X 1 1/2"                                                                                                                                                                                                                                                                                                                                                                                                                          </t>
  </si>
  <si>
    <t>62,84</t>
  </si>
  <si>
    <t xml:space="preserve">COTOVELO DE REDUCAO 90 GRAUS DE FERRO GALVANIZADO, COM ROSCA BSP, DE 1 1/2" X 1"                                                                                                                                                                                                                                                                                                                                                                                                                          </t>
  </si>
  <si>
    <t>43,82</t>
  </si>
  <si>
    <t xml:space="preserve">COTOVELO 90 GRAUS DE FERRO GALVANIZADO, COM ROSCA BSP, DE 4"                                                                                                                                                                                                                                                                                                                                                                                                                                              </t>
  </si>
  <si>
    <t>251,47</t>
  </si>
  <si>
    <t xml:space="preserve">COTOVELO 90 GRAUS DE FERRO GALVANIZADO, COM ROSCA BSP, DE 2 1/2"                                                                                                                                                                                                                                                                                                                                                                                                                                          </t>
  </si>
  <si>
    <t>93,75</t>
  </si>
  <si>
    <t xml:space="preserve">COTOVELO 90 GRAUS DE FERRO GALVANIZADO, COM ROSCA BSP, DE 2"                                                                                                                                                                                                                                                                                                                                                                                                                                              </t>
  </si>
  <si>
    <t>51,51</t>
  </si>
  <si>
    <t xml:space="preserve">COTOVELO 90 GRAUS DE FERRO GALVANIZADO, COM ROSCA BSP, DE 1"                                                                                                                                                                                                                                                                                                                                                                                                                                              </t>
  </si>
  <si>
    <t>16,08</t>
  </si>
  <si>
    <t xml:space="preserve">COTOVELO 90 GRAUS DE FERRO GALVANIZADO, COM ROSCA BSP MACHO/FEMEA, DE 1 1/2"                                                                                                                                                                                                                                                                                                                                                                                                                              </t>
  </si>
  <si>
    <t>41,89</t>
  </si>
  <si>
    <t xml:space="preserve">COTOVELO 90 GRAUS DE FERRO GALVANIZADO, COM ROSCA BSP MACHO/FEMEA, DE 1 1/4"                                                                                                                                                                                                                                                                                                                                                                                                                              </t>
  </si>
  <si>
    <t>34,53</t>
  </si>
  <si>
    <t xml:space="preserve">JOELHO PVC, ROSCAVEL, 45 GRAUS, 1/2", COR BRANCA, PARA AGUA FRIA PREDIAL                                                                                                                                                                                                                                                                                                                                                                                                                                  </t>
  </si>
  <si>
    <t>5,35</t>
  </si>
  <si>
    <t xml:space="preserve">JOELHO, PVC SOLDAVEL, 45 GRAUS, 60 MM, COR MARROM, PARA AGUA FRIA PREDIAL                                                                                                                                                                                                                                                                                                                                                                                                                                 </t>
  </si>
  <si>
    <t xml:space="preserve">JOELHO, PVC SOLDAVEL, 45 GRAUS, 75 MM, COR MARROM, PARA AGUA FRIA PREDIAL                                                                                                                                                                                                                                                                                                                                                                                                                                 </t>
  </si>
  <si>
    <t>72,71</t>
  </si>
  <si>
    <t xml:space="preserve">JOELHO PVC, ROSCAVEL, 90 GRAUS, 1", COR BRANCA, PARA AGUA FRIA PREDIAL                                                                                                                                                                                                                                                                                                                                                                                                                                    </t>
  </si>
  <si>
    <t xml:space="preserve">JOELHO PVC, ROSCAVEL, 45 GRAUS, 1", COR BRANCA, PARA AGUA FRIA PREDIAL                                                                                                                                                                                                                                                                                                                                                                                                                                    </t>
  </si>
  <si>
    <t xml:space="preserve">JOELHO DE REDUCAO, PVC, ROSCAVEL, 90 GRAUS, 3/4" X 1/2", COR BRANCA, PARA AGUA FRIA PREDIAL                                                                                                                                                                                                                                                                                                                                                                                                               </t>
  </si>
  <si>
    <t xml:space="preserve">JOELHO DE REDUCAO, PVC, ROSCAVEL, 90 GRAUS, 1" X 3/4", COR BRANCA, PARA AGUA FRIA PREDIAL                                                                                                                                                                                                                                                                                                                                                                                                                 </t>
  </si>
  <si>
    <t xml:space="preserve">JOELHO, PVC SOLDAVEL, 45 GRAUS, 20 MM, COR MARROM, PARA AGUA FRIA PREDIAL                                                                                                                                                                                                                                                                                                                                                                                                                                 </t>
  </si>
  <si>
    <t xml:space="preserve">JOELHO, PVC SOLDAVEL, 45 GRAUS, 25 MM, COR MARROM, PARA AGUA FRIA PREDIAL                                                                                                                                                                                                                                                                                                                                                                                                                                 </t>
  </si>
  <si>
    <t xml:space="preserve">JOELHO, PVC SOLDAVEL, 45 GRAUS, 32 MM, COR MARROM, PARA AGUA FRIA PREDIAL                                                                                                                                                                                                                                                                                                                                                                                                                                 </t>
  </si>
  <si>
    <t xml:space="preserve">JOELHO, PVC SOLDAVEL, 45 GRAUS, 40 MM, COR MARROM, PARA AGUA FRIA PREDIAL                                                                                                                                                                                                                                                                                                                                                                                                                                 </t>
  </si>
  <si>
    <t xml:space="preserve">JOELHO, PVC SOLDAVEL, 45 GRAUS, 50 MM, COR MARROM, PARA AGUA FRIA PREDIAL                                                                                                                                                                                                                                                                                                                                                                                                                                 </t>
  </si>
  <si>
    <t xml:space="preserve">JOELHO PVC, ROSCAVEL, 90 GRAUS, 3/4", COR BRANCA, PARA AGUA FRIA PREDIAL                                                                                                                                                                                                                                                                                                                                                                                                                                  </t>
  </si>
  <si>
    <t xml:space="preserve">JOELHO PVC, SOLDAVEL, PB, 90 GRAUS, DN 75 MM, PARA ESGOTO PREDIAL                                                                                                                                                                                                                                                                                                                                                                                                                                         </t>
  </si>
  <si>
    <t xml:space="preserve">JOELHO PVC, 90 GRAUS, ROSCAVEL, 1 1/4", COR BRANCA, AGUA FRIA PREDIAL                                                                                                                                                                                                                                                                                                                                                                                                                                     </t>
  </si>
  <si>
    <t xml:space="preserve">JOELHO, PVC SOLDAVEL, 90 GRAUS, 75 MM, COR MARROM, PARA AGUA FRIA PREDIAL                                                                                                                                                                                                                                                                                                                                                                                                                                 </t>
  </si>
  <si>
    <t>95,18</t>
  </si>
  <si>
    <t xml:space="preserve">JOELHO PVC, SOLDAVEL, 90 GRAUS, 85 MM, COR MARROM, PARA AGUA FRIA PREDIAL                                                                                                                                                                                                                                                                                                                                                                                                                                 </t>
  </si>
  <si>
    <t>113,79</t>
  </si>
  <si>
    <t xml:space="preserve">JOELHO PVC, SOLDAVEL, COM BUCHA DE LATAO, 90 GRAUS, 20 MM X 1/2", PARA AGUA FRIA PREDIAL                                                                                                                                                                                                                                                                                                                                                                                                                  </t>
  </si>
  <si>
    <t>7,26</t>
  </si>
  <si>
    <t xml:space="preserve">JOELHO PVC, SOLDAVEL, BB, 45 GRAUS, DN 40 MM, PARA ESGOTO PREDIAL                                                                                                                                                                                                                                                                                                                                                                                                                                         </t>
  </si>
  <si>
    <t xml:space="preserve">JOELHO PVC, SOLDAVEL, BB, 90 GRAUS, SEM ANEL, DN 40 MM, PARA ESGOTO PREDIAL SECUNDARIO                                                                                                                                                                                                                                                                                                                                                                                                                    </t>
  </si>
  <si>
    <t xml:space="preserve">JOELHO PVC, SOLDAVEL, PB, 45 GRAUS, DN 50 MM, PARA ESGOTO PREDIAL                                                                                                                                                                                                                                                                                                                                                                                                                                         </t>
  </si>
  <si>
    <t xml:space="preserve">JOELHO PVC, SOLDAVEL, PB, 45 GRAUS, DN 75 MM, PARA ESGOTO PREDIAL                                                                                                                                                                                                                                                                                                                                                                                                                                         </t>
  </si>
  <si>
    <t>8,69</t>
  </si>
  <si>
    <t xml:space="preserve">JOELHO PVC, SOLDAVEL, PB, 90 GRAUS, DN 100 MM, PARA ESGOTO PREDIAL                                                                                                                                                                                                                                                                                                                                                                                                                                        </t>
  </si>
  <si>
    <t xml:space="preserve">JOELHO PVC, SOLDAVEL COM ROSCA, 90 GRAUS, 20 MM X 1/2", COR MARROM, PARA AGUA FRIA PREDIAL                                                                                                                                                                                                                                                                                                                                                                                                                </t>
  </si>
  <si>
    <t xml:space="preserve">JOELHO PVC, SOLDAVEL COM ROSCA, 90 GRAUS, 25 MM X 3/4", COR MARROM, PARA AGUA FRIA PREDIAL                                                                                                                                                                                                                                                                                                                                                                                                                </t>
  </si>
  <si>
    <t xml:space="preserve">JOELHO PVC, SOLDAVEL, COM BUCHA DE LATAO, 90 GRAUS, 25 MM X 3/4", PARA AGUA FRIA PREDIAL                                                                                                                                                                                                                                                                                                                                                                                                                  </t>
  </si>
  <si>
    <t>8,99</t>
  </si>
  <si>
    <t xml:space="preserve">JOELHO, PVC SOLDAVEL, 45 GRAUS, 85 MM, COR MARROM, PARA AGUA FRIA PREDIAL                                                                                                                                                                                                                                                                                                                                                                                                                                 </t>
  </si>
  <si>
    <t xml:space="preserve">JOELHO PVC, SOLDAVEL, PB, 90 GRAUS, DN 50 MM, PARA ESGOTO PREDIAL                                                                                                                                                                                                                                                                                                                                                                                                                                         </t>
  </si>
  <si>
    <t>3,35</t>
  </si>
  <si>
    <t xml:space="preserve">JOELHO PVC, SOLDAVEL COM ROSCA, 90 GRAUS, 32 MM X 3/4", COR MARROM, PARA AGUA FRIA PREDIAL                                                                                                                                                                                                                                                                                                                                                                                                                </t>
  </si>
  <si>
    <t>14,24</t>
  </si>
  <si>
    <t xml:space="preserve">JOELHO PVC, SOLDAVEL, PB, 45 GRAUS, DN 100 MM, PARA ESGOTO PREDIAL                                                                                                                                                                                                                                                                                                                                                                                                                                        </t>
  </si>
  <si>
    <t>10,02</t>
  </si>
  <si>
    <t xml:space="preserve">JOELHO PVC, SOLDAVEL, 90 GRAUS, 25 MM, COR MARROM, PARA AGUA FRIA PREDIAL                                                                                                                                                                                                                                                                                                                                                                                                                                 </t>
  </si>
  <si>
    <t>0,81</t>
  </si>
  <si>
    <t xml:space="preserve">JOELHO PVC, SOLDAVEL, 90 GRAUS, 110 MM, COR MARROM, PARA AGUA FRIA PREDIAL                                                                                                                                                                                                                                                                                                                                                                                                                                </t>
  </si>
  <si>
    <t>230,57</t>
  </si>
  <si>
    <t xml:space="preserve">JOELHO PVC, SOLDAVEL COM ROSCA, 90 GRAUS, 25 MM X 1/2", COR MARROM, PARA AGUA FRIA PREDIAL                                                                                                                                                                                                                                                                                                                                                                                                                </t>
  </si>
  <si>
    <t xml:space="preserve">JOELHO PVC, SOLDAVEL, COM BUCHA DE LATAO, 90 GRAUS, 32 MM X 3/4", PARA AGUA FRIA PREDIAL                                                                                                                                                                                                                                                                                                                                                                                                                  </t>
  </si>
  <si>
    <t>20,77</t>
  </si>
  <si>
    <t xml:space="preserve">JOELHO DE REDUCAO, PVC SOLDAVEL, 90 GRAUS, 25 MM X 20 MM, COR MARROM, PARA AGUA FRIA PREDIAL                                                                                                                                                                                                                                                                                                                                                                                                              </t>
  </si>
  <si>
    <t xml:space="preserve">JOELHO PVC, ROSCAVEL, 45 GRAUS, 3/4", COR BRANCA, PARA AGUA FRIA PREDIAL                                                                                                                                                                                                                                                                                                                                                                                                                                  </t>
  </si>
  <si>
    <t>8,47</t>
  </si>
  <si>
    <t xml:space="preserve">JOELHO PVC, SOLDAVEL, 90 GRAUS, 40 MM, COR MARROM, PARA AGUA FRIA PREDIAL                                                                                                                                                                                                                                                                                                                                                                                                                                 </t>
  </si>
  <si>
    <t xml:space="preserve">JOELHO PVC, SOLDAVEL, 90 GRAUS, 32 MM, COR MARROM, PARA AGUA FRIA PREDIAL                                                                                                                                                                                                                                                                                                                                                                                                                                 </t>
  </si>
  <si>
    <t>2,70</t>
  </si>
  <si>
    <t xml:space="preserve">JOELHO DE REDUCAO, PVC SOLDAVEL, 90 GRAUS, 32 MM X 25 MM, COR MARROM, PARA AGUA FRIA PREDIAL                                                                                                                                                                                                                                                                                                                                                                                                              </t>
  </si>
  <si>
    <t>5,77</t>
  </si>
  <si>
    <t xml:space="preserve">JOELHO PVC, SOLDAVEL, 90 GRAUS, 60 MM, COR MARROM, PARA AGUA FRIA PREDIAL                                                                                                                                                                                                                                                                                                                                                                                                                                 </t>
  </si>
  <si>
    <t>32,27</t>
  </si>
  <si>
    <t xml:space="preserve">JOELHO PVC, SOLDAVEL, 90 GRAUS, 50 MM, COR MARROM, PARA AGUA FRIA PREDIAL                                                                                                                                                                                                                                                                                                                                                                                                                                 </t>
  </si>
  <si>
    <t>5,57</t>
  </si>
  <si>
    <t xml:space="preserve">JOELHO PVC, SOLDAVEL, 90 GRAUS, 20 MM, COR MARROM, PARA AGUA FRIA PREDIAL                                                                                                                                                                                                                                                                                                                                                                                                                                 </t>
  </si>
  <si>
    <t xml:space="preserve">JOELHO PVC, ROSCAVEL, 90 GRAUS, 1/2", COR BRANCA, PARA AGUA FRIA PREDIAL                                                                                                                                                                                                                                                                                                                                                                                                                                  </t>
  </si>
  <si>
    <t xml:space="preserve">TE 45 GRAUS DE FERRO GALVANIZADO, COM ROSCA BSP, DE 1/2"                                                                                                                                                                                                                                                                                                                                                                                                                                                  </t>
  </si>
  <si>
    <t>22,34</t>
  </si>
  <si>
    <t xml:space="preserve">TE 45 GRAUS DE FERRO GALVANIZADO, COM ROSCA BSP, DE 3/4"                                                                                                                                                                                                                                                                                                                                                                                                                                                  </t>
  </si>
  <si>
    <t>29,26</t>
  </si>
  <si>
    <t xml:space="preserve">TE 45 GRAUS DE FERRO GALVANIZADO, COM ROSCA BSP, DE 1"                                                                                                                                                                                                                                                                                                                                                                                                                                                    </t>
  </si>
  <si>
    <t>44,88</t>
  </si>
  <si>
    <t xml:space="preserve">TE 45 GRAUS DE FERRO GALVANIZADO, COM ROSCA BSP, DE 1 1/4"                                                                                                                                                                                                                                                                                                                                                                                                                                                </t>
  </si>
  <si>
    <t>72,33</t>
  </si>
  <si>
    <t xml:space="preserve">TE 45 GRAUS DE FERRO GALVANIZADO, COM ROSCA BSP, DE 2"                                                                                                                                                                                                                                                                                                                                                                                                                                                    </t>
  </si>
  <si>
    <t>143,01</t>
  </si>
  <si>
    <t xml:space="preserve">TE 45 GRAUS DE FERRO GALVANIZADO, COM ROSCA BSP, DE 2 1/2"                                                                                                                                                                                                                                                                                                                                                                                                                                                </t>
  </si>
  <si>
    <t>266,44</t>
  </si>
  <si>
    <t xml:space="preserve">TE 45 GRAUS DE FERRO GALVANIZADO, COM ROSCA BSP, DE 4"                                                                                                                                                                                                                                                                                                                                                                                                                                                    </t>
  </si>
  <si>
    <t>675,14</t>
  </si>
  <si>
    <t xml:space="preserve">TE 45 GRAUS DE FERRO GALVANIZADO, COM ROSCA BSP, DE 3"                                                                                                                                                                                                                                                                                                                                                                                                                                                    </t>
  </si>
  <si>
    <t>421,16</t>
  </si>
  <si>
    <t xml:space="preserve">TE 45 GRAUS DE FERRO GALVANIZADO, COM ROSCA BSP, DE 1 1/2"                                                                                                                                                                                                                                                                                                                                                                                                                                                </t>
  </si>
  <si>
    <t>93,84</t>
  </si>
  <si>
    <t xml:space="preserve">JUNCAO SIMPLES, PVC, 45 GRAUS, DN 75 X 75 MM, SERIE NORMAL PARA ESGOTO PREDIAL                                                                                                                                                                                                                                                                                                                                                                                                                            </t>
  </si>
  <si>
    <t>20,46</t>
  </si>
  <si>
    <t xml:space="preserve">JUNCAO SIMPLES DE REDUCAO, PVC, DN 100 X 50 MM, SERIE NORMAL PARA ESGOTO PREDIAL                                                                                                                                                                                                                                                                                                                                                                                                                          </t>
  </si>
  <si>
    <t xml:space="preserve">JUNCAO SIMPLES DE REDUCAO, PVC, DN 100 X 75 MM, SERIE NORMAL PARA ESGOTO PREDIAL                                                                                                                                                                                                                                                                                                                                                                                                                          </t>
  </si>
  <si>
    <t>26,51</t>
  </si>
  <si>
    <t xml:space="preserve">JUNCAO SIMPLES, PVC, 45 GRAUS, DN 50 X 50 MM, SERIE NORMAL PARA ESGOTO PREDIAL                                                                                                                                                                                                                                                                                                                                                                                                                            </t>
  </si>
  <si>
    <t>10,80</t>
  </si>
  <si>
    <t xml:space="preserve">JUNCAO SIMPLES, PVC, 45 GRAUS, DN 40 X 40 MM, SERIE NORMAL PARA ESGOTO PREDIAL                                                                                                                                                                                                                                                                                                                                                                                                                            </t>
  </si>
  <si>
    <t xml:space="preserve">JUNCAO DUPLA, PVC SOLDAVEL, DN 100 X 100 X 100 MM , SERIE NORMAL PARA ESGOTO PREDIAL                                                                                                                                                                                                                                                                                                                                                                                                                      </t>
  </si>
  <si>
    <t>45,89</t>
  </si>
  <si>
    <t xml:space="preserve">JUNCAO DE REDUCAO INVERTIDA, PVC SOLDAVEL, 75 X 50 MM, SERIE NORMAL PARA ESGOTO PREDIAL                                                                                                                                                                                                                                                                                                                                                                                                                   </t>
  </si>
  <si>
    <t>14,94</t>
  </si>
  <si>
    <t xml:space="preserve">JUNCAO SIMPLES, PVC, 45 GRAUS, DN 100 X 100 MM, SERIE NORMAL PARA ESGOTO PREDIAL                                                                                                                                                                                                                                                                                                                                                                                                                          </t>
  </si>
  <si>
    <t xml:space="preserve">JUNTA PLASTICA DE DILATACAO PARA PISOS, COR CINZA, 17 X 3 MM (ALTURA X ESPESSURA)                                                                                                                                                                                                                                                                                                                                                                                                                         </t>
  </si>
  <si>
    <t xml:space="preserve">JUNTA PLASTICA DE DILATACAO PARA PISOS, COR CINZA, 10 X 4,5 MM (ALTURA X ESPESSURA)                                                                                                                                                                                                                                                                                                                                                                                                                       </t>
  </si>
  <si>
    <t xml:space="preserve">JUNTA PLASTICA DE DILATACAO PARA PISOS, COR CINZA, 27 X 3 MM (ALTURA X ESPESSURA)                                                                                                                                                                                                                                                                                                                                                                                                                         </t>
  </si>
  <si>
    <t xml:space="preserve">JUNTA DILATACAO ELASTICA PARA CONCRETO (FUGENBAND) O-12, ATE 5 MCA                                                                                                                                                                                                                                                                                                                                                                                                                                        </t>
  </si>
  <si>
    <t>120,78</t>
  </si>
  <si>
    <t xml:space="preserve">JUNTA DILATACAO ELASTICA PARA CONCRETO (FUGENBAND) O-35/10, ATE 100 MCA                                                                                                                                                                                                                                                                                                                                                                                                                                   </t>
  </si>
  <si>
    <t>676,28</t>
  </si>
  <si>
    <t xml:space="preserve">PERFIL ELASTOMERICO PRE-FORMADO EM EPMD, PARA JUNTA DE DILATACAO DE USO GERAL EM MEDIAS SOLICITACOES, 8 MM DE LARGURA, MOVIMENTACAO DE *5 A 11* MM                                                                                                                                                                                                                                                                                                                                                        </t>
  </si>
  <si>
    <t>124,53</t>
  </si>
  <si>
    <t xml:space="preserve">JUNTA DILATACAO ELASTICA PARA CONCRETO (FUGENBAND) O-35/6, ATE 100 MCA                                                                                                                                                                                                                                                                                                                                                                                                                                    </t>
  </si>
  <si>
    <t>559,50</t>
  </si>
  <si>
    <t xml:space="preserve">JUNTA DILATACAO ELASTICA PARA CONCRETO (FUGENBAND) O-22, ATE 30 MCA                                                                                                                                                                                                                                                                                                                                                                                                                                       </t>
  </si>
  <si>
    <t>179,70</t>
  </si>
  <si>
    <t xml:space="preserve">KIT CAVALETE, PVC, COM REGISTRO, PARA HIDROMETRO, BITOLAS 1/2" OU 3/4" - COMPLETO                                                                                                                                                                                                                                                                                                                                                                                                                         </t>
  </si>
  <si>
    <t xml:space="preserve">LADRILHO HIDRAULICO, *20 X 20* CM, E= 2 CM, DADOS, COR NATURAL                                                                                                                                                                                                                                                                                                                                                                                                                                            </t>
  </si>
  <si>
    <t xml:space="preserve">LADRILHO HIDRAULICO, *20 x 20* CM, E= 2 CM, PADRAO COPACABANA, 2 CORES (PRETO E BRANCO)                                                                                                                                                                                                                                                                                                                                                                                                                   </t>
  </si>
  <si>
    <t xml:space="preserve">LAJE PRE-MOLDADA CONVENCIONAL (LAJOTAS + VIGOTAS) PARA FORRO, UNIDIRECIONAL, SOBRECARGA DE 100 KG/M2, VAO ATE 4,00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</si>
  <si>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</si>
  <si>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</si>
  <si>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DE 200 KG/M2, VAO ATE 5,00 M (SEM COLOCACAO)                                                                                                                                                                                                                                                                                                                                                                       </t>
  </si>
  <si>
    <t xml:space="preserve">LAJE PRE-MOLDADA CONVENCIONAL (LAJOTAS + VIGOTAS) PARA FORRO, UNIDIRECIONAL, SOBRECARGA DE 100 KG/M2, VAO ATE 4,50 M (SEM COLOCACAO)                                                                                                                                                                                                                                                                                                                                                                      </t>
  </si>
  <si>
    <t xml:space="preserve">LAJE PRE-MOLDADA TRELICADA (LAJOTAS + VIGOTAS) PARA FORRO, UNIDIRECIONAL, SOBRECARGA DE 100 KG/M2, VAO ATE 6,00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</si>
  <si>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</si>
  <si>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</si>
  <si>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FORRO, UNIDIRECIONAL, SOBRECARGA 100 KG/M2, VAO ATE 5,00 M (SEM COLOCACAO)                                                                                                                                                                                                                                                                                                                                                                         </t>
  </si>
  <si>
    <t xml:space="preserve">LAJE PRE-MOLDADA TRELICADA (LAJOTAS + VIGOTAS) PARA PISO, UNIDIRECIONAL, SOBRECARGA DE 200 KG/M2, VAO ATE 6,00 M (SEM COLOCACAO)                                                                                                                                                                                                                                                                                                                                                                          </t>
  </si>
  <si>
    <t xml:space="preserve">LAJE PRE-MOLDADA CONVENCIONAL (LAJOTAS + VIGOTAS) PARA PISO, UNIDIRECIONAL, SOBRECARGA 350 KG/M2 VAO ATE 3,50 M (SEM COLOCACAO)                                                                                                                                                                                                                                                                                                                                                                           </t>
  </si>
  <si>
    <t xml:space="preserve">LAMPADA VAPOR MERCURIO 250 W (BASE E40)                                                                                                                                                                                                                                                                                                                                                                                                                                                                   </t>
  </si>
  <si>
    <t xml:space="preserve">LAMPADA DE LUZ MISTA 250 W, BASE E27 (220 V)                                                                                                                                                                                                                                                                                                                                                                                                                                                              </t>
  </si>
  <si>
    <t xml:space="preserve">LAMPADA VAPOR MERCURIO 400 W (BASE E40)                                                                                                                                                                                                                                                                                                                                                                                                                                                                   </t>
  </si>
  <si>
    <t xml:space="preserve">LAMPADA VAPOR METALICO TUBULAR 400 W (BASE E40)                                                                                                                                                                                                                                                                                                                                                                                                                                                           </t>
  </si>
  <si>
    <t xml:space="preserve">LAMPADA FLUORESCENTE TUBULAR T10, DE 20 OU 40 W, BIVOLT                                                                                                                                                                                                                                                                                                                                                                                                                                                   </t>
  </si>
  <si>
    <t xml:space="preserve">LAMPADA DE LUZ MISTA 160 W, BASE E27 (220 V)                                                                                                                                                                                                                                                                                                                                                                                                                                                              </t>
  </si>
  <si>
    <t xml:space="preserve">LAMPADA DE LUZ MISTA 500 W, BASE E40 (220 V)                                                                                                                                                                                                                                                                                                                                                                                                                                                              </t>
  </si>
  <si>
    <t xml:space="preserve">LAMPADA VAPOR DE SODIO OVOIDE 250 W (BASE E40)                                                                                                                                                                                                                                                                                                                                                                                                                                                            </t>
  </si>
  <si>
    <t xml:space="preserve">LAMPADA VAPOR DE SODIO OVOIDE 400 W (BASE E40)                                                                                                                                                                                                                                                                                                                                                                                                                                                            </t>
  </si>
  <si>
    <t xml:space="preserve">LIXA EM FOLHA PARA PAREDE OU MADEIRA, NUMERO 120, COR VERMELHA                                                                                                                                                                                                                                                                                                                                                                                                                                            </t>
  </si>
  <si>
    <t xml:space="preserve">LIXA EM FOLHA PARA FERRO, NUMERO 150                                                                                                                                                                                                                                                                                                                                                                                                                                                                      </t>
  </si>
  <si>
    <t>4,11</t>
  </si>
  <si>
    <t xml:space="preserve">LONA PLASTICA PESADA PRETA, E = 150 MICRA                                                                                                                                                                                                                                                                                                                                                                                                                                                                 </t>
  </si>
  <si>
    <t xml:space="preserve">LUMINARIA DE SOBREPOR EM CHAPA DE ACO PARA 1 LAMPADA FLUORESCENTE DE *36* W, ALETADA, COMPLETA (LAMPADA E REATOR INCLUSOS)                                                                                                                                                                                                                                                                                                                                                                                </t>
  </si>
  <si>
    <t xml:space="preserve">LUMINARIA DE SOBREPOR EM CHAPA DE ACO PARA 1 LAMPADA FLUORESCENTE DE *18* W, ALETADA, COMPLETA (LAMPADA E REATOR INCLUSOS)                                                                                                                                                                                                                                                                                                                                                                                </t>
  </si>
  <si>
    <t xml:space="preserve">LUMINARIA ABERTA P/ ILUMINACAO PUBLICA, TIPO X-57 PETERCO OU EQUIV                                                                                                                                                                                                                                                                                                                                                                                                                                        </t>
  </si>
  <si>
    <t xml:space="preserve">LUMINARIA DE SOBREPOR EM CHAPA DE ACO PARA 2 LAMPADAS FLUORESCENTES DE *36* W, ALETADA, COMPLETA (LAMPADAS E REATOR INCLUSOS)                                                                                                                                                                                                                                                                                                                                                                             </t>
  </si>
  <si>
    <t xml:space="preserve">LUMINARIA PLAFON REDONDO COM VIDRO FOSCO DIAMETRO *25* CM, PARA 1 LAMPADA, BASE E27, POTENCIA MAXIMA 40/60 W (NAO INCLUI LAMPADA)                                                                                                                                                                                                                                                                                                                                                                         </t>
  </si>
  <si>
    <t xml:space="preserve">LUMINARIA DE SOBREPOR EM CHAPA DE ACO PARA 2 LAMPADAS FLUORESCENTES DE *18* W, ALETADA, COMPLETA (LAMPADAS E REATOR INCLUSOS)                                                                                                                                                                                                                                                                                                                                                                             </t>
  </si>
  <si>
    <t xml:space="preserve">LUVA DE CORRER, PVC PBA, JE, DN 50 / DE 60 MM, PARA REDE AGUA (NBR 10351)                                                                                                                                                                                                                                                                                                                                                                                                                                 </t>
  </si>
  <si>
    <t xml:space="preserve">LUVA DE CORRER, PVC PBA, JE, DN 100 / DE 110 MM, PARA REDE AGUA (NBR 10351)                                                                                                                                                                                                                                                                                                                                                                                                                               </t>
  </si>
  <si>
    <t>60,30</t>
  </si>
  <si>
    <t xml:space="preserve">LUVA DE CORRER, PVC PBA, JE, DN 75 / DE 85 MM, PARA REDE AGUA (NBR 10351)                                                                                                                                                                                                                                                                                                                                                                                                                                 </t>
  </si>
  <si>
    <t xml:space="preserve">LUVA DE CORRER PVC, JE, DN 250 MM, PARA REDE COLETORA DE ESGOTO                                                                                                                                                                                                                                                                                                                                                                                                                                           </t>
  </si>
  <si>
    <t>216,59</t>
  </si>
  <si>
    <t xml:space="preserve">LUVA SIMPLES, PVC PBA, JE, DN 100 / DE 110 MM, PARA REDE AGUA (NBR 10351)                                                                                                                                                                                                                                                                                                                                                                                                                                 </t>
  </si>
  <si>
    <t>52,34</t>
  </si>
  <si>
    <t xml:space="preserve">LUVA DE CORRER DEFOFO, PVC, JE, DN 150 MM                                                                                                                                                                                                                                                                                                                                                                                                                                                                 </t>
  </si>
  <si>
    <t>134,12</t>
  </si>
  <si>
    <t xml:space="preserve">LUVA DE CORRER DEFOFO, PVC, JE, DN 250 MM                                                                                                                                                                                                                                                                                                                                                                                                                                                                 </t>
  </si>
  <si>
    <t>435,76</t>
  </si>
  <si>
    <t xml:space="preserve">LUVA DE CORRER DEFOFO, PVC, JE, DN 100 MM                                                                                                                                                                                                                                                                                                                                                                                                                                                                 </t>
  </si>
  <si>
    <t>60,77</t>
  </si>
  <si>
    <t xml:space="preserve">LUVA DE CORRER DEFOFO, PVC, JE, DN 300 MM                                                                                                                                                                                                                                                                                                                                                                                                                                                                 </t>
  </si>
  <si>
    <t>598,08</t>
  </si>
  <si>
    <t xml:space="preserve">LUVA DE CORRER DEFOFO, PVC, JE, DN 200 MM                                                                                                                                                                                                                                                                                                                                                                                                                                                                 </t>
  </si>
  <si>
    <t>239,24</t>
  </si>
  <si>
    <t xml:space="preserve">LUVA SIMPLES, PVC PBA, JE, DN 50 / DE 60 MM, PARA REDE AGUA (NBR 10351)                                                                                                                                                                                                                                                                                                                                                                                                                                   </t>
  </si>
  <si>
    <t>19,12</t>
  </si>
  <si>
    <t xml:space="preserve">LUVA DE CORRER PARA TUBO ROSCAVEL, PVC, 1/2", PARA AGUA FRIA PREDIAL                                                                                                                                                                                                                                                                                                                                                                                                                                      </t>
  </si>
  <si>
    <t>15,62</t>
  </si>
  <si>
    <t xml:space="preserve">LUVA DE CORRER PARA TUBO SOLDAVEL, PVC, 50 MM, PARA AGUA FRIA PREDIAL                                                                                                                                                                                                                                                                                                                                                                                                                                     </t>
  </si>
  <si>
    <t xml:space="preserve">LUVA DE CORRER, PVC, DN 50 MM, PARA ESGOTO PREDIAL                                                                                                                                                                                                                                                                                                                                                                                                                                                        </t>
  </si>
  <si>
    <t xml:space="preserve">LUVA DE REDUCAO SOLDAVEL, PVC, 60 MM X 50 MM, PARA AGUA FRIA PREDIAL                                                                                                                                                                                                                                                                                                                                                                                                                                      </t>
  </si>
  <si>
    <t xml:space="preserve">LUVA DE CORRER PARA TUBO SOLDAVEL, PVC, 20 MM, PARA AGUA FRIA PREDIAL                                                                                                                                                                                                                                                                                                                                                                                                                                     </t>
  </si>
  <si>
    <t xml:space="preserve">LUVA SOLDAVEL COM BUCHA DE LATAO, PVC, 20 MM X 1/2"                                                                                                                                                                                                                                                                                                                                                                                                                                                       </t>
  </si>
  <si>
    <t>5,76</t>
  </si>
  <si>
    <t xml:space="preserve">LUVA SOLDAVEL COM ROSCA, PVC, 25 MM X 1/2", PARA AGUA FRIA PREDIAL                                                                                                                                                                                                                                                                                                                                                                                                                                        </t>
  </si>
  <si>
    <t xml:space="preserve">LUVA SOLDAVEL COM ROSCA, PVC, 20 MM X 1/2", PARA AGUA FRIA PREDIAL                                                                                                                                                                                                                                                                                                                                                                                                                                        </t>
  </si>
  <si>
    <t xml:space="preserve">LUVA SOLDAVEL COM ROSCA, PVC, 32 MM X 1", PARA AGUA FRIA PREDIAL                                                                                                                                                                                                                                                                                                                                                                                                                                          </t>
  </si>
  <si>
    <t>5,02</t>
  </si>
  <si>
    <t xml:space="preserve">LUVA PVC SOLDAVEL, 20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</si>
  <si>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</si>
  <si>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</si>
  <si>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</si>
  <si>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</si>
  <si>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21,78</t>
  </si>
  <si>
    <t xml:space="preserve">LUVA PVC SOLDAVEL, 85 MM, PARA AGUA FRIA PREDIAL                                                                                                                                                                                                                                                                                                                                                                                                                                                          </t>
  </si>
  <si>
    <t xml:space="preserve">LUVA PVC SOLDAVEL, 110 MM, PARA AGUA FRIA PREDIAL                                                                                                                                                                                                                                                                                                                                                                                                                                                         </t>
  </si>
  <si>
    <t>83,02</t>
  </si>
  <si>
    <t xml:space="preserve">LUVA DE REDUCAO SOLDAVEL, PVC, 25 MM X 20 MM, PARA AGUA FRIA PREDIAL                                                                                                                                                                                                                                                                                                                                                                                                                                      </t>
  </si>
  <si>
    <t xml:space="preserve">LUVA DE REDUCAO SOLDAVEL, PVC, 32 MM X 25 MM, PARA AGUA FRIA PREDIAL                                                                                                                                                                                                                                                                                                                                                                                                                                      </t>
  </si>
  <si>
    <t xml:space="preserve">LUVA SOLDAVEL COM BUCHA DE LATAO, PVC, 25 MM X 3/4"                                                                                                                                                                                                                                                                                                                                                                                                                                                       </t>
  </si>
  <si>
    <t xml:space="preserve">LUVA SOLDAVEL COM ROSCA, PVC, 50 MM X 1 1/2", PARA AGUA FRIA PREDIAL                                                                                                                                                                                                                                                                                                                                                                                                                                      </t>
  </si>
  <si>
    <t xml:space="preserve">LUVA DE REDUCAO SOLDAVEL, PVC, 40 MM X 32 MM, PARA AGUA FRIA PREDIAL                                                                                                                                                                                                                                                                                                                                                                                                                                      </t>
  </si>
  <si>
    <t xml:space="preserve">LUVA DE CORRER PARA TUBO SOLDAVEL, PVC, 25 MM, PARA AGUA FRIA PREDIAL                                                                                                                                                                                                                                                                                                                                                                                                                                     </t>
  </si>
  <si>
    <t>13,76</t>
  </si>
  <si>
    <t xml:space="preserve">LUVA SOLDAVEL COM BUCHA DE LATAO, PVC, 25 MM X 1/2"                                                                                                                                                                                                                                                                                                                                                                                                                                                       </t>
  </si>
  <si>
    <t>6,67</t>
  </si>
  <si>
    <t xml:space="preserve">LUVA SIMPLES, PVC, SOLDAVEL, DN 50 MM, SERIE NORMAL, PARA ESGOTO PREDIAL                                                                                                                                                                                                                                                                                                                                                                                                                                  </t>
  </si>
  <si>
    <t xml:space="preserve">LUVA PVC, ROSCAVEL, 1", AGUA FRIA PREDIAL                                                                                                                                                                                                                                                                                                                                                                                                                                                                 </t>
  </si>
  <si>
    <t xml:space="preserve">LUVA PVC, ROSCAVEL, 1 1/2",  AGUA FRIA PREDIAL                                                                                                                                                                                                                                                                                                                                                                                                                                                            </t>
  </si>
  <si>
    <t>13,33</t>
  </si>
  <si>
    <t xml:space="preserve">LUVA PVC, ROSCAVEL, 1/2", AGUA FRIA PREDIAL                                                                                                                                                                                                                                                                                                                                                                                                                                                               </t>
  </si>
  <si>
    <t xml:space="preserve">LUVA PVC, ROSCAVEL, 3/4", AGUA FRIA PREDIAL                                                                                                                                                                                                                                                                                                                                                                                                                                                               </t>
  </si>
  <si>
    <t xml:space="preserve">LUVA DE CORRER PARA TUBO ROSCAVEL, PVC, 3/4", PARA AGUA FRIA PREDIAL                                                                                                                                                                                                                                                                                                                                                                                                                                      </t>
  </si>
  <si>
    <t>20,74</t>
  </si>
  <si>
    <t xml:space="preserve">LUVA DE REDUCAO ROSCAVEL, PVC, 3/4" X 1/2", PARA AGUA FRIA PREDIAL                                                                                                                                                                                                                                                                                                                                                                                                                                        </t>
  </si>
  <si>
    <t xml:space="preserve">LUVA DE CORRER, PVC, DN 100 MM, PARA ESGOTO PREDIAL                                                                                                                                                                                                                                                                                                                                                                                                                                                       </t>
  </si>
  <si>
    <t xml:space="preserve">LUVA DE CORRER, PVC, DN 75 MM, PARA ESGOTO PREDIAL                                                                                                                                                                                                                                                                                                                                                                                                                                                        </t>
  </si>
  <si>
    <t xml:space="preserve">LUVA SIMPLES, PVC, SOLDAVEL, DN 40 MM, SERIE NORMAL, PARA ESGOTO PREDIAL                                                                                                                                                                                                                                                                                                                                                                                                                                  </t>
  </si>
  <si>
    <t xml:space="preserve">LUVA SIMPLES, PVC, SOLDAVEL, DN 75 MM, SERIE NORMAL, PARA ESGOTO PREDIAL                                                                                                                                                                                                                                                                                                                                                                                                                                  </t>
  </si>
  <si>
    <t>7,35</t>
  </si>
  <si>
    <t xml:space="preserve">LUVA SIMPLES, PVC, SOLDAVEL, DN 100 MM, SERIE NORMAL, PARA ESGOTO PREDIAL                                                                                                                                                                                                                                                                                                                                                                                                                                 </t>
  </si>
  <si>
    <t>7,18</t>
  </si>
  <si>
    <t xml:space="preserve">LUVA DE CORRER PARA TUBO ROSCAVEL, PVC, 1 1/2", PARA AGUA FRIA PREDIAL                                                                                                                                                                                                                                                                                                                                                                                                                                    </t>
  </si>
  <si>
    <t>51,98</t>
  </si>
  <si>
    <t xml:space="preserve">LUVA PVC SOLDAVEL, 32 MM, PARA AGUA FRIA PREDIAL                                                                                                                                                                                                                                                                                                                                                                                                                                                          </t>
  </si>
  <si>
    <t>2,23</t>
  </si>
  <si>
    <t xml:space="preserve">LUVA PVC SOLDAVEL, 25 MM, PARA AGUA FRIA PREDIAL                                                                                                                                                                                                                                                                                                                                                                                                                                                          </t>
  </si>
  <si>
    <t xml:space="preserve">LUVA SOLDAVEL COM ROSCA, PVC, 40 MM X 1 1/4", PARA AGUA FRIA PREDIAL                                                                                                                                                                                                                                                                                                                                                                                                                                      </t>
  </si>
  <si>
    <t>11,51</t>
  </si>
  <si>
    <t xml:space="preserve">LUVA SOLDAVEL COM ROSCA, PVC, 25 MM X 3/4", PARA AGUA FRIA PREDIAL                                                                                                                                                                                                                                                                                                                                                                                                                                        </t>
  </si>
  <si>
    <t>1,69</t>
  </si>
  <si>
    <t xml:space="preserve">LUVA DE REDUCAO ROSCAVEL, PVC, 1" X 3/4", PARA AGUA FRIA PREDIAL                                                                                                                                                                                                                                                                                                                                                                                                                                          </t>
  </si>
  <si>
    <t xml:space="preserve">LUVA DE FERRO GALVANIZADO, COM ROSCA BSP, DE 1/2"                                                                                                                                                                                                                                                                                                                                                                                                                                                         </t>
  </si>
  <si>
    <t>6,25</t>
  </si>
  <si>
    <t xml:space="preserve">LUVA DE FERRO GALVANIZADO, COM ROSCA BSP, DE 3/4"                                                                                                                                                                                                                                                                                                                                                                                                                                                         </t>
  </si>
  <si>
    <t>8,51</t>
  </si>
  <si>
    <t xml:space="preserve">LUVA DE FERRO GALVANIZADO, COM ROSCA BSP, DE 1"                                                                                                                                                                                                                                                                                                                                                                                                                                                           </t>
  </si>
  <si>
    <t>13,84</t>
  </si>
  <si>
    <t xml:space="preserve">LUVA DE FERRO GALVANIZADO, COM ROSCA BSP, DE 1 1/4"                                                                                                                                                                                                                                                                                                                                                                                                                                                       </t>
  </si>
  <si>
    <t>19,34</t>
  </si>
  <si>
    <t xml:space="preserve">LUVA DE FERRO GALVANIZADO, COM ROSCA BSP, DE 2"                                                                                                                                                                                                                                                                                                                                                                                                                                                           </t>
  </si>
  <si>
    <t xml:space="preserve">LUVA DE FERRO GALVANIZADO, COM ROSCA BSP, DE 2 1/2"                                                                                                                                                                                                                                                                                                                                                                                                                                                       </t>
  </si>
  <si>
    <t>66,15</t>
  </si>
  <si>
    <t xml:space="preserve">LUVA DE FERRO GALVANIZADO, COM ROSCA BSP, DE 3"                                                                                                                                                                                                                                                                                                                                                                                                                                                           </t>
  </si>
  <si>
    <t>99,79</t>
  </si>
  <si>
    <t xml:space="preserve">LUVA DE FERRO GALVANIZADO, COM ROSCA BSP, DE 4"                                                                                                                                                                                                                                                                                                                                                                                                                                                           </t>
  </si>
  <si>
    <t>157,37</t>
  </si>
  <si>
    <t xml:space="preserve">LUVA DE FERRO GALVANIZADO, COM ROSCA BSP, DE 5"                                                                                                                                                                                                                                                                                                                                                                                                                                                           </t>
  </si>
  <si>
    <t>286,70</t>
  </si>
  <si>
    <t xml:space="preserve">LUVA DE FERRO GALVANIZADO, COM ROSCA BSP, DE 6"                                                                                                                                                                                                                                                                                                                                                                                                                                                           </t>
  </si>
  <si>
    <t>472,88</t>
  </si>
  <si>
    <t xml:space="preserve">LUVA DE REDUCAO DE FERRO GALVANIZADO, COM ROSCA BSP, DE 1" X 3/4"                                                                                                                                                                                                                                                                                                                                                                                                                                         </t>
  </si>
  <si>
    <t xml:space="preserve">LUVA DE REDUCAO DE FERRO GALVANIZADO, COM ROSCA BSP, DE 1 1/4" X 3/4"                                                                                                                                                                                                                                                                                                                                                                                                                                     </t>
  </si>
  <si>
    <t>20,75</t>
  </si>
  <si>
    <t xml:space="preserve">LUVA DE REDUCAO DE FERRO GALVANIZADO, COM ROSCA BSP, DE 1 1/4" X 1"                                                                                                                                                                                                                                                                                                                                                                                                                                       </t>
  </si>
  <si>
    <t>20,76</t>
  </si>
  <si>
    <t xml:space="preserve">LUVA DE REDUCAO DE FERRO GALVANIZADO, COM ROSCA BSP, DE 1 1/2" X 1/2"                                                                                                                                                                                                                                                                                                                                                                                                                                     </t>
  </si>
  <si>
    <t xml:space="preserve">LUVA DE REDUCAO DE FERRO GALVANIZADO, COM ROSCA BSP, DE 1 1/2" X 3/4"                                                                                                                                                                                                                                                                                                                                                                                                                                     </t>
  </si>
  <si>
    <t>25,15</t>
  </si>
  <si>
    <t xml:space="preserve">LUVA DE REDUCAO DE FERRO GALVANIZADO, COM ROSCA BSP, DE 1 1/2" X 1"                                                                                                                                                                                                                                                                                                                                                                                                                                       </t>
  </si>
  <si>
    <t xml:space="preserve">LUVA DE REDUCAO DE FERRO GALVANIZADO, COM ROSCA BSP, DE 2" X 1"                                                                                                                                                                                                                                                                                                                                                                                                                                           </t>
  </si>
  <si>
    <t>40,27</t>
  </si>
  <si>
    <t xml:space="preserve">LUVA DE REDUCAO DE FERRO GALVANIZADO, COM ROSCA BSP, DE 2" X 1 1/2"                                                                                                                                                                                                                                                                                                                                                                                                                                       </t>
  </si>
  <si>
    <t xml:space="preserve">LUVA DE REDUCAO DE FERRO GALVANIZADO, COM ROSCA BSP, DE 2 1/2" X 1 1/2"                                                                                                                                                                                                                                                                                                                                                                                                                                   </t>
  </si>
  <si>
    <t>70,63</t>
  </si>
  <si>
    <t xml:space="preserve">LUVA DE REDUCAO DE FERRO GALVANIZADO, COM ROSCA BSP, DE 2 1/2" X 2"                                                                                                                                                                                                                                                                                                                                                                                                                                       </t>
  </si>
  <si>
    <t xml:space="preserve">LUVA DE REDUCAO DE FERRO GALVANIZADO, COM ROSCA BSP, DE 3" X 1 1/2"                                                                                                                                                                                                                                                                                                                                                                                                                                       </t>
  </si>
  <si>
    <t>107,62</t>
  </si>
  <si>
    <t xml:space="preserve">LUVA DE REDUCAO DE FERRO GALVANIZADO, COM ROSCA BSP, DE 3" X 2"                                                                                                                                                                                                                                                                                                                                                                                                                                           </t>
  </si>
  <si>
    <t xml:space="preserve">LUVA DE REDUCAO DE FERRO GALVANIZADO, COM ROSCA BSP, DE 3" X 2 1/2"                                                                                                                                                                                                                                                                                                                                                                                                                                       </t>
  </si>
  <si>
    <t xml:space="preserve">LUVA DE REDUCAO DE FERRO GALVANIZADO, COM ROSCA BSP, DE 4" X 2 1/2"                                                                                                                                                                                                                                                                                                                                                                                                                                       </t>
  </si>
  <si>
    <t>185,83</t>
  </si>
  <si>
    <t xml:space="preserve">LUVA DE REDUCAO DE FERRO GALVANIZADO, COM ROSCA BSP, DE 4" X 2"                                                                                                                                                                                                                                                                                                                                                                                                                                           </t>
  </si>
  <si>
    <t xml:space="preserve">LUVA DE REDUCAO DE FERRO GALVANIZADO, COM ROSCA BSP, DE 4" X 3"                                                                                                                                                                                                                                                                                                                                                                                                                                           </t>
  </si>
  <si>
    <t xml:space="preserve">LUVA DE REDUCAO DE FERRO GALVANIZADO, COM ROSCA BSP, DE 2" X 1 1/4"                                                                                                                                                                                                                                                                                                                                                                                                                                       </t>
  </si>
  <si>
    <t xml:space="preserve">LUVA DE REDUCAO DE FERRO GALVANIZADO, COM ROSCA BSP, DE 1 1/2" X 1 1/4"                                                                                                                                                                                                                                                                                                                                                                                                                                   </t>
  </si>
  <si>
    <t xml:space="preserve">LUVA DE REDUCAO DE FERRO GALVANIZADO, COM ROSCA BSP, DE 1 1/4" X 1/2"                                                                                                                                                                                                                                                                                                                                                                                                                                     </t>
  </si>
  <si>
    <t xml:space="preserve">LUVA DE REDUCAO DE FERRO GALVANIZADO, COM ROSCA BSP, DE 1" X 1/2"                                                                                                                                                                                                                                                                                                                                                                                                                                         </t>
  </si>
  <si>
    <t>13,68</t>
  </si>
  <si>
    <t xml:space="preserve">LUVA DE FERRO GALVANIZADO, COM ROSCA BSP, DE 1 1/2"                                                                                                                                                                                                                                                                                                                                                                                                                                                       </t>
  </si>
  <si>
    <t>23,68</t>
  </si>
  <si>
    <t xml:space="preserve">TABUA APARELHADA *2,5 X 25* CM, EM MACARANDUBA, ANGELIM OU EQUIVALENTE DA REGIAO                                                                                                                                                                                                                                                                                                                                                                                                                          </t>
  </si>
  <si>
    <t>28,70</t>
  </si>
  <si>
    <t xml:space="preserve">TABUA APARELHADA *2,5 X 30* CM, EM MACARANDUBA, ANGELIM OU EQUIVALENTE DA REGIAO                                                                                                                                                                                                                                                                                                                                                                                                                          </t>
  </si>
  <si>
    <t>38,75</t>
  </si>
  <si>
    <t xml:space="preserve">TABUA APARELHADA *2,5 X 15* CM, EM MACARANDUBA, ANGELIM OU EQUIVALENTE DA REGIAO                                                                                                                                                                                                                                                                                                                                                                                                                          </t>
  </si>
  <si>
    <t>152,54</t>
  </si>
  <si>
    <t xml:space="preserve">MADEIRA SERRADA EM PINUS, MISTA OU EQUIVALENTE DA REGIAO - BRUTA                                                                                                                                                                                                                                                                                                                                                                                                                                          </t>
  </si>
  <si>
    <t xml:space="preserve">GEOTEXTIL NAO TECIDO AGULHADO DE FILAMENTOS CONTINUOS 100% POLIESTER, RESITENCIA A TRACAO = 10 KN/M                                                                                                                                                                                                                                                                                                                                                                                                       </t>
  </si>
  <si>
    <t xml:space="preserve">GEOTEXTIL NAO TECIDO AGULHADO DE FILAMENTOS CONTINUOS 100% POLIESTER, RESITENCIA A TRACAO = 21 KN/M                                                                                                                                                                                                                                                                                                                                                                                                       </t>
  </si>
  <si>
    <t>15,65</t>
  </si>
  <si>
    <t xml:space="preserve">GEOTEXTIL NAO TECIDO AGULHADO DE FILAMENTOS CONTINUOS 100% POLIESTER, RESITENCIA A TRACAO = 09 KN/M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</si>
  <si>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</si>
  <si>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</si>
  <si>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TIPO GLASS 3 MM, TIPO II, CLASSE C, ACABAMENTO PP (NBR 9952)                                                                                                                                                                                                                                                                                                                                                                                                                 </t>
  </si>
  <si>
    <t xml:space="preserve">MANTA ASFALTICA ELASTOMERICA EM POLIESTER 5 MM, TIPO III, CLASSE B, ACABAMENTO PP (NBR 9952)                                                                                                                                                                                                                                                                                                                                                                                                              </t>
  </si>
  <si>
    <t>98,71</t>
  </si>
  <si>
    <t xml:space="preserve">GEOTEXTIL NAO TECIDO AGULHADO DE FILAMENTOS CONTINUOS 100% POLIESTER, RESITENCIA A TRACAO = 31 KN/M                                                                                                                                                                                                                                                                                                                                                                                                       </t>
  </si>
  <si>
    <t xml:space="preserve">GEOTEXTIL NAO TECIDO AGULHADO DE FILAMENTOS CONTINUOS 100% POLIESTER, RESITENCIA A TRACAO = 16 KN/M                                                                                                                                                                                                                                                                                                                                                                                                       </t>
  </si>
  <si>
    <t>11,68</t>
  </si>
  <si>
    <t xml:space="preserve">GEOTEXTIL NAO TECIDO AGULHADO DE FILAMENTOS CONTINUOS 100% POLIESTER, RESITENCIA A TRACAO = 26 KN/M                                                                                                                                                                                                                                                                                                                                                                                                       </t>
  </si>
  <si>
    <t>19,60</t>
  </si>
  <si>
    <t xml:space="preserve">GEOTEXTIL NAO TECIDO AGULHADO DE FILAMENTOS CONTINUOS 100% POLIESTER, RESITENCIA A TRACAO = 14 KN/M                                                                                                                                                                                                                                                                                                                                                                                                       </t>
  </si>
  <si>
    <t>9,73</t>
  </si>
  <si>
    <t xml:space="preserve">VEU DE POLIESTER PARA IMPERMEABILIZACAO                                                                                                                                                                                                                                                                                                                                                                                                                                                                   </t>
  </si>
  <si>
    <t xml:space="preserve">VEU DE VIDRO/VEU DE SUPERFICIE 30 A 35 G/M2                                                                                                                                                                                                                                                                                                                                                                                                                                                               </t>
  </si>
  <si>
    <t>34,03</t>
  </si>
  <si>
    <t xml:space="preserve">MASSA EPOXI BICOMPONENTE (MASSA + CATALIZADOR)                                                                                                                                                                                                                                                                                                                                                                                                                                                            </t>
  </si>
  <si>
    <t>81,69</t>
  </si>
  <si>
    <t xml:space="preserve">MECANICO DE EQUIPAMENTOS PESADOS                                                                                                                                                                                                                                                                                                                                                                                                                                                                          </t>
  </si>
  <si>
    <t>22,81</t>
  </si>
  <si>
    <t xml:space="preserve">MEIO-FIO OU GUIA DE CONCRETO, PRE-MOLDADO, COMP 1 M, *30 X 12/15* CM (H X L1/L2)                                                                                                                                                                                                                                                                                                                                                                                                                          </t>
  </si>
  <si>
    <t xml:space="preserve">MEIO-FIO OU GUIA DE CONCRETO, PRE-MOLDADO, COMP 80 CM, *45 X 12/18* CM (H X L1/L2)                                                                                                                                                                                                                                                                                                                                                                                                                        </t>
  </si>
  <si>
    <t xml:space="preserve">MEIO-FIO OU GUIA DE CONCRETO, PRE-MOLDADO, COMP 1 M, *30 X 15* CM (H X L)                                                                                                                                                                                                                                                                                                                                                                                                                                 </t>
  </si>
  <si>
    <t xml:space="preserve">MESTRE DE OBRAS (HORISTA)                                                                                                                                                                                                                                                                                                                                                                                                                                                                                 </t>
  </si>
  <si>
    <t xml:space="preserve">ENCARREGADO GERAL DE OBRAS (HORISTA)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</si>
  <si>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</si>
  <si>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</si>
  <si>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MOTONIVELADORA POTENCIA BASICA LIQUIDA (PRIMEIRA MARCHA) 125 HP , PESO BRUTO 13843 KG, LARGURA DA LAMINA DE 3,7 M                                                                                                                                                                                                                                                                                                                                                                                         </t>
  </si>
  <si>
    <t xml:space="preserve">MOTORISTA DE CAMINHAO                                                                                                                                                                                                                                                                                                                                                                                                                                                                                     </t>
  </si>
  <si>
    <t xml:space="preserve">MOTORISTA DE CAMINHAO-CARRETA                                                                                                                                                                                                                                                                                                                                                                                                                                                                             </t>
  </si>
  <si>
    <t>22,12</t>
  </si>
  <si>
    <t xml:space="preserve">MOTORISTA DE CARRO DE PASSEIO                                                                                                                                                                                                                                                                                                                                                                                                                                                                             </t>
  </si>
  <si>
    <t xml:space="preserve">MOTORISTA OPERADOR DE CAMINHAO COM MUNCK                                                                                                                                                                                                                                                                                                                                                                                                                                                                  </t>
  </si>
  <si>
    <t xml:space="preserve">MOTORISTA DE ONIBUS / MICRO-ONIBUS                                                                                                                                                                                                                                                                                                                                                                                                                                                                        </t>
  </si>
  <si>
    <t>15,19</t>
  </si>
  <si>
    <t xml:space="preserve">MOURAO DE CONCRETO RETO, SECAO QUADRADA, *10 X 10* CM, H= 3,00 M                                                                                                                                                                                                                                                                                                                                                                                                                                          </t>
  </si>
  <si>
    <t xml:space="preserve">MOURAO DE CONCRETO RETO, SECAO QUADARA *10 X 10* CM, H= *2,30* M                                                                                                                                                                                                                                                                                                                                                                                                                                          </t>
  </si>
  <si>
    <t xml:space="preserve">ESCORA PRE-MOLDADA EM CONCRETO, *10 X 10* CM, H = 2,30M                                                                                                                                                                                                                                                                                                                                                                                                                                                   </t>
  </si>
  <si>
    <t xml:space="preserve">MOURAO CONCRETO CURVO, SECAO "T", H = 2,80 M + CURVA COM 0,45 M, COM FUROS PARA FIOS                                                                                                                                                                                                                                                                                                                                                                                                                      </t>
  </si>
  <si>
    <t xml:space="preserve">MADEIRA ROLICA TRATADA, D = 12 A 15 CM, H = 3,00 M, EM EUCALIPTO OU EQUIVALENTE DA REGIAO                                                                                                                                                                                                                                                                                                                                                                                                                 </t>
  </si>
  <si>
    <t xml:space="preserve">MADEIRA ROLICA TRATADA, D = 16 A 20 CM, H = 6,00 M, EM EUCALIPTO OU EQUIVALENTE DA REGIAO                                                                                                                                                                                                                                                                                                                                                                                                                 </t>
  </si>
  <si>
    <t xml:space="preserve">NIPLE DE FERRO GALVANIZADO, COM ROSCA BSP, DE 1/2"                                                                                                                                                                                                                                                                                                                                                                                                                                                        </t>
  </si>
  <si>
    <t>5,83</t>
  </si>
  <si>
    <t xml:space="preserve">NIPLE DE FERRO GALVANIZADO, COM ROSCA BSP, DE 3/4"                                                                                                                                                                                                                                                                                                                                                                                                                                                        </t>
  </si>
  <si>
    <t xml:space="preserve">NIPLE DE FERRO GALVANIZADO, COM ROSCA BSP, DE 1"                                                                                                                                                                                                                                                                                                                                                                                                                                                          </t>
  </si>
  <si>
    <t>11,93</t>
  </si>
  <si>
    <t xml:space="preserve">NIPLE DE FERRO GALVANIZADO, COM ROSCA BSP, DE 1 1/4"                                                                                                                                                                                                                                                                                                                                                                                                                                                      </t>
  </si>
  <si>
    <t>17,57</t>
  </si>
  <si>
    <t xml:space="preserve">NIPLE DE FERRO GALVANIZADO, COM ROSCA BSP, DE 2"                                                                                                                                                                                                                                                                                                                                                                                                                                                          </t>
  </si>
  <si>
    <t xml:space="preserve">NIPLE DE FERRO GALVANIZADO, COM ROSCA BSP, DE 3"                                                                                                                                                                                                                                                                                                                                                                                                                                                          </t>
  </si>
  <si>
    <t>90,35</t>
  </si>
  <si>
    <t xml:space="preserve">NIPLE DE FERRO GALVANIZADO, COM ROSCA BSP, DE 4"                                                                                                                                                                                                                                                                                                                                                                                                                                                          </t>
  </si>
  <si>
    <t>145,46</t>
  </si>
  <si>
    <t xml:space="preserve">NIPLE DE FERRO GALVANIZADO, COM ROSCA BSP, DE 5"                                                                                                                                                                                                                                                                                                                                                                                                                                                          </t>
  </si>
  <si>
    <t>321,10</t>
  </si>
  <si>
    <t xml:space="preserve">NIPLE DE FERRO GALVANIZADO, COM ROSCA BSP, DE 6"                                                                                                                                                                                                                                                                                                                                                                                                                                                          </t>
  </si>
  <si>
    <t>533,52</t>
  </si>
  <si>
    <t xml:space="preserve">NIPLE DE REDUCAO DE FERRO GALVANIZADO, COM ROSCA BSP, DE 1/2" X 1/4"                                                                                                                                                                                                                                                                                                                                                                                                                                      </t>
  </si>
  <si>
    <t xml:space="preserve">NIPLE DE REDUCAO DE FERRO GALVANIZADO, COM ROSCA BSP, DE 3/4" X 1/2"                                                                                                                                                                                                                                                                                                                                                                                                                                      </t>
  </si>
  <si>
    <t xml:space="preserve">NIPLE DE REDUCAO DE FERRO GALVANIZADO, COM ROSCA BSP, DE 1" X 1/2"                                                                                                                                                                                                                                                                                                                                                                                                                                        </t>
  </si>
  <si>
    <t>14,53</t>
  </si>
  <si>
    <t xml:space="preserve">NIPLE DE REDUCAO DE FERRO GALVANIZADO, COM ROSCA BSP, DE 1" X 3/4"                                                                                                                                                                                                                                                                                                                                                                                                                                        </t>
  </si>
  <si>
    <t xml:space="preserve">NIPLE DE REDUCAO DE FERRO GALVANIZADO, COM ROSCA BSP, DE 1 1/4" X 3/4"                                                                                                                                                                                                                                                                                                                                                                                                                                    </t>
  </si>
  <si>
    <t>24,08</t>
  </si>
  <si>
    <t xml:space="preserve">NIPLE DE REDUCAO DE FERRO GALVANIZADO, COM ROSCA BSP, DE 1 1/2" X 3/4"                                                                                                                                                                                                                                                                                                                                                                                                                                    </t>
  </si>
  <si>
    <t>30,81</t>
  </si>
  <si>
    <t xml:space="preserve">NIPLE DE REDUCAO DE FERRO GALVANIZADO, COM ROSCA BSP, DE 1 1/2" X 1"                                                                                                                                                                                                                                                                                                                                                                                                                                      </t>
  </si>
  <si>
    <t xml:space="preserve">NIPLE DE REDUCAO DE FERRO GALVANIZADO, COM ROSCA BSP, DE 2" X 1 1/4"                                                                                                                                                                                                                                                                                                                                                                                                                                      </t>
  </si>
  <si>
    <t xml:space="preserve">NIPLE DE REDUCAO DE FERRO GALVANIZADO, COM ROSCA BSP, DE 2" X 1 1/2"                                                                                                                                                                                                                                                                                                                                                                                                                                      </t>
  </si>
  <si>
    <t xml:space="preserve">NIPLE DE REDUCAO DE FERRO GALVANIZADO, COM ROSCA BSP, DE 2 1/2" X 2"                                                                                                                                                                                                                                                                                                                                                                                                                                      </t>
  </si>
  <si>
    <t>76,93</t>
  </si>
  <si>
    <t xml:space="preserve">NIPLE DE REDUCAO DE FERRO GALVANIZADO, COM ROSCA BSP, DE 3" X 2 1/2"                                                                                                                                                                                                                                                                                                                                                                                                                                      </t>
  </si>
  <si>
    <t xml:space="preserve">NIPLE DE REDUCAO DE FERRO GALVANIZADO, COM ROSCA BSP, DE 3" X 2"                                                                                                                                                                                                                                                                                                                                                                                                                                          </t>
  </si>
  <si>
    <t>124,09</t>
  </si>
  <si>
    <t xml:space="preserve">NIPLE DE REDUCAO DE FERRO GALVANIZADO, COM ROSCA BSP, DE 2" X 1"                                                                                                                                                                                                                                                                                                                                                                                                                                          </t>
  </si>
  <si>
    <t xml:space="preserve">NIPLE DE REDUCAO DE FERRO GALVANIZADO, COM ROSCA BSP, DE 1 1/2" X 1 1/4"                                                                                                                                                                                                                                                                                                                                                                                                                                  </t>
  </si>
  <si>
    <t xml:space="preserve">NIPLE DE REDUCAO DE FERRO GALVANIZADO, COM ROSCA BSP, DE 1 1/4" X 1"                                                                                                                                                                                                                                                                                                                                                                                                                                      </t>
  </si>
  <si>
    <t xml:space="preserve">NIPLE DE REDUCAO DE FERRO GALVANIZADO, COM ROSCA BSP, DE 1 1/4" X 1/2"                                                                                                                                                                                                                                                                                                                                                                                                                                    </t>
  </si>
  <si>
    <t>24,79</t>
  </si>
  <si>
    <t xml:space="preserve">NIPLE DE FERRO GALVANIZADO, COM ROSCA BSP, DE 2 1/2"                                                                                                                                                                                                                                                                                                                                                                                                                                                      </t>
  </si>
  <si>
    <t xml:space="preserve">NIPLE DE FERRO GALVANIZADO, COM ROSCA BSP, DE 1 1/2"                                                                                                                                                                                                                                                                                                                                                                                                                                                      </t>
  </si>
  <si>
    <t>23,33</t>
  </si>
  <si>
    <t xml:space="preserve">OLEO DIESEL COMBUSTIVEL COMUM                                                                                                                                                                                                                                                                                                                                                                                                                                                                             </t>
  </si>
  <si>
    <t xml:space="preserve">GASOLINA COMUM                                                                                                                                                                                                                                                                                                                                                                                                                                                                                            </t>
  </si>
  <si>
    <t xml:space="preserve">ETANOL                                                                                                                                                                                                                                                                                                                                                                                                                                                                                                    </t>
  </si>
  <si>
    <t xml:space="preserve">GAS DE COZINHA - GLP                                                                                                                                                                                                                                                                                                                                                                                                                                                                                      </t>
  </si>
  <si>
    <t xml:space="preserve">OLEO LUBRIFICANTE PARA MOTORES DE EQUIPAMENTOS PESADOS (CAMINHOES, TRATORES, RETROS E ETC)                                                                                                                                                                                                                                                                                                                                                                                                                </t>
  </si>
  <si>
    <t>37,00</t>
  </si>
  <si>
    <t xml:space="preserve">GRAXA LUBRIFICANTE                                                                                                                                                                                                                                                                                                                                                                                                                                                                                        </t>
  </si>
  <si>
    <t>54,32</t>
  </si>
  <si>
    <t xml:space="preserve">OPERADOR DE MAQUINAS E TRATORES DIVERSOS (TERRAPLANAGEM)                                                                                                                                                                                                                                                                                                                                                                                                                                                  </t>
  </si>
  <si>
    <t>15,31</t>
  </si>
  <si>
    <t xml:space="preserve">OPERADOR DE USINA DE ASFALTO, DE SOLOS OU DE CONCRETO                                                                                                                                                                                                                                                                                                                                                                                                                                                     </t>
  </si>
  <si>
    <t xml:space="preserve">OPERADOR DE ESCAVADEIRA                                                                                                                                                                                                                                                                                                                                                                                                                                                                                   </t>
  </si>
  <si>
    <t xml:space="preserve">CAVOUQUEIRO OU OPERADOR DE PERFURATRIZ / ROMPEDOR                                                                                                                                                                                                                                                                                                                                                                                                                                                         </t>
  </si>
  <si>
    <t xml:space="preserve">OPERADOR DE TRATOR - EXCLUSIVE AGROPECUARIA                                                                                                                                                                                                                                                                                                                                                                                                                                                               </t>
  </si>
  <si>
    <t xml:space="preserve">OPERADOR DE ROLO COMPACTADOR                                                                                                                                                                                                                                                                                                                                                                                                                                                                              </t>
  </si>
  <si>
    <t>15,40</t>
  </si>
  <si>
    <t xml:space="preserve">OPERADOR DE MOTONIVELADORA                                                                                                                                                                                                                                                                                                                                                                                                                                                                                </t>
  </si>
  <si>
    <t>22,92</t>
  </si>
  <si>
    <t xml:space="preserve">OPERADOR DE MOTO SCRAPER                                                                                                                                                                                                                                                                                                                                                                                                                                                                                  </t>
  </si>
  <si>
    <t xml:space="preserve">OPERADOR DE BETONEIRA (CAMINHAO)                                                                                                                                                                                                                                                                                                                                                                                                                                                                          </t>
  </si>
  <si>
    <t>14,93</t>
  </si>
  <si>
    <t xml:space="preserve">MACARIQUEIRO (HORISTA)                                                                                                                                                                                                                                                                                                                                                                                                                                                                                    </t>
  </si>
  <si>
    <t>19,61</t>
  </si>
  <si>
    <t xml:space="preserve">OPERADOR DE PA CARREGADEIRA                                                                                                                                                                                                                                                                                                                                                                                                                                                                               </t>
  </si>
  <si>
    <t>17,48</t>
  </si>
  <si>
    <t xml:space="preserve">OPERADOR DE COMPRESSOR DE AR OU COMPRESSORISTA                                                                                                                                                                                                                                                                                                                                                                                                                                                            </t>
  </si>
  <si>
    <t xml:space="preserve">OPERADOR DE JATO ABRASIVO OU JATISTA                                                                                                                                                                                                                                                                                                                                                                                                                                                                      </t>
  </si>
  <si>
    <t>18,01</t>
  </si>
  <si>
    <t xml:space="preserve">OPERADOR DE BATE-ESTACAS                                                                                                                                                                                                                                                                                                                                                                                                                                                                                  </t>
  </si>
  <si>
    <t xml:space="preserve">OPERADOR DE GUINCHO OU GUINCHEIRO                                                                                                                                                                                                                                                                                                                                                                                                                                                                         </t>
  </si>
  <si>
    <t xml:space="preserve">OPERADOR DE GUINDASTE                                                                                                                                                                                                                                                                                                                                                                                                                                                                                     </t>
  </si>
  <si>
    <t xml:space="preserve">OPERADOR DE MARTELETE OU MARTELETEIRO                                                                                                                                                                                                                                                                                                                                                                                                                                                                     </t>
  </si>
  <si>
    <t>15,71</t>
  </si>
  <si>
    <t xml:space="preserve">PA CARREGADEIRA SOBRE RODAS, POTENCIA LIQUIDA 128 HP, CAPACIDADE DA CACAMBA DE 1,7 A 2,8 M3, PESO OPERACIONAL MAXIMO DE 11632 KG                                                                                                                                                                                                                                                                                                                                                                          </t>
  </si>
  <si>
    <t xml:space="preserve">PA CARREGADEIRA SOBRE RODAS, POTENCIA LIQUIDA 197 HP, CAPACIDADE DA CACAMBA DE 2,5 A 3,5 M3, PESO OPERACIONAL MAXIMO DE 18338 KG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</si>
  <si>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</si>
  <si>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</si>
  <si>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PARA-RAIOS DE DISTRIBUICAO, TENSAO NOMINAL 15 KV, CORRENTE NOMINAL DE DESCARGA 5 KA                                                                                                                                                                                                                                                                                                                                                                                                                       </t>
  </si>
  <si>
    <t xml:space="preserve">PARAFUSO ZINCADO ROSCA SOBERBA, CABECA SEXTAVADA, 5/16 " X 110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</si>
  <si>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</si>
  <si>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</si>
  <si>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1,24</t>
  </si>
  <si>
    <t xml:space="preserve">PARAFUSO ZINCADO ROSCA SOBERBA, CABECA SEXTAVADA, 5/16 " X 250 MM, PARA FIXACAO DE TELHA EM MADEIRA                                                                                                                                                                                                                                                                                                                                                                                                       </t>
  </si>
  <si>
    <t xml:space="preserve">PARAFUSO ZINCADO ROSCA SOBERBA, CABECA SEXTAVADA, 5/16 " X 150 MM, PARA FIXACAO DE TELHA EM MADEIRA                                                                                                                                                                                                                                                                                                                                                                                                       </t>
  </si>
  <si>
    <t>2,03</t>
  </si>
  <si>
    <t xml:space="preserve">PARAFUSO ZINCADO ROSCA SOBERBA, CABECA SEXTAVADA, 5/16 " X 180 MM, PARA FIXACAO DE TELHA EM MADEIRA                                                                                                                                                                                                                                                                                                                                                                                                       </t>
  </si>
  <si>
    <t xml:space="preserve">PARAFUSO ZINCADO ROSCA SOBERBA, CABECA SEXTAVADA, 5/16 " X 200 MM, PARA FIXACAO DE TELHA EM MADEIRA                                                                                                                                                                                                                                                                                                                                                                                                       </t>
  </si>
  <si>
    <t xml:space="preserve">PLACA DE VENTILACAO PARA TELHA DE FIBROCIMENTO, CANALETE 90 OU KALHETAO                                                                                                                                                                                                                                                                                                                                                                                                                                   </t>
  </si>
  <si>
    <t xml:space="preserve">PARAFUSO ZINCADO ROSCA SOBERBA, CABECA SEXTAVADA, 5/16 " X 230 MM, PARA FIXACAO DE TELHA EM MADEIRA                                                                                                                                                                                                                                                                                                                                                                                                       </t>
  </si>
  <si>
    <t xml:space="preserve">PLACA DE VENTILACAO PARA TELHA DE FIBROCIMENTO CANALETE 49 KALHETA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</si>
  <si>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</si>
  <si>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</si>
  <si>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</si>
  <si>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HASTE RETA PARA GANCHO DE FERRO GALVANIZADO, COM ROSCA 5/16" X 35 CM PARA FIXACAO DE TELHA DE FIBROCIMENTO, INCLUI PORCA E ARRUELAS DE VEDACAO                                                                                                                                                                                                                                                                                                                                                            </t>
  </si>
  <si>
    <t xml:space="preserve">HASTE RETA PARA GANCHO DE FERRO GALVANIZADO, COM ROSCA 5/16" X 45 CM PARA FIXACAO DE TELHA DE FIBROCIMENTO, INCLUI PORCA E ARRUELAS DE VEDACAO                                                                                                                                                                                                                                                                                                                                                            </t>
  </si>
  <si>
    <t xml:space="preserve">GANCHO CHATO EM FERRO GALVANIZADO,  L = 110 MM, RECOBRIMENTO = 100MM, SECAO 1/8 X 1/2" (3 MM X 12 MM), PARA FIXAR TELHA DE FIBROCIMENTO ONDULADA                                                                                                                                                                                                                                                                                                                                                          </t>
  </si>
  <si>
    <t>2,43</t>
  </si>
  <si>
    <t xml:space="preserve">HASTE RETA PARA GANCHO DE FERRO GALVANIZADO, COM ROSCA 1/4 " X 40 CM PARA FIXACAO DE TELHA DE FIBROCIMENTO, INCLUI PORCA SEXTAVADA DE  ZINCO                                                                                                                                                                                                                                                                                                                                                              </t>
  </si>
  <si>
    <t>2,12</t>
  </si>
  <si>
    <t xml:space="preserve">HASTE RETA PARA GANCHO DE FERRO GALVANIZADO, COM ROSCA 5/16" X 40 CM PARA FIXACAO DE TELHA DE FIBROCIMENTO, INCLUI PORCA SEXTAVADA DE  ZINCO                                                                                                                                                                                                                                                                                                                                                              </t>
  </si>
  <si>
    <t xml:space="preserve">PARAFUSO ZINCADO 5/16 " X 85 MM PARA FIXACAO DE TELHA DE FIBROCIMENTO CANALETE 90, INCLUI BUCHA NYLON S-10                                                                                                                                                                                                                                                                                                                                                                                                </t>
  </si>
  <si>
    <t xml:space="preserve">AFASTADOR PARA TELHA DE FIBROCIMENTO CANALETE 90 OU KALHETAO                                                                                                                                                                                                                                                                                                                                                                                                                                              </t>
  </si>
  <si>
    <t xml:space="preserve">PARAFUSO ZINCADO 5/16 " X 250 MM PARA FIXACAO DE TELHA DE FIBROCIMENTO CANALETE 49, INCLUI BUCHA NYLON S-10                                                                                                                                                                                                                                                                                                                                                                                               </t>
  </si>
  <si>
    <t xml:space="preserve">PARAFUSO EM ACO GALVANIZADO, TIPO MAQUINA, SEXTAVADO, SEM PORCA, DIAMETRO 1/2", COMPRIMENTO 2"                                                                                                                                                                                                                                                                                                                                                                                                            </t>
  </si>
  <si>
    <t xml:space="preserve">PORCA ZINCADA, SEXTAVADA, DIAMETRO 5/16"                                                                                                                                                                                                                                                                                                                                                                                                                                                                  </t>
  </si>
  <si>
    <t xml:space="preserve">PARAFUSO ZINCADO, SEXTAVADO, COM ROSCA INTEIRA, DIAMETRO 5/8", COMPRIMENTO 2 1/4"                                                                                                                                                                                                                                                                                                                                                                                                                         </t>
  </si>
  <si>
    <t xml:space="preserve">PARAFUSO ZINCADO, SEXTAVADO, COM ROSCA INTEIRA, DIAMETRO 3/8", COMPRIMENTO 2"                                                                                                                                                                                                                                                                                                                                                                                                                             </t>
  </si>
  <si>
    <t xml:space="preserve">PARAFUSO DE LATAO COM ROSCA SOBERBA, CABECA CHATA E FENDA SIMPLES, DIAMETRO 3,2 MM, COMPRIMENTO 16 MM                                                                                                                                                                                                                                                                                                                                                                                                     </t>
  </si>
  <si>
    <t xml:space="preserve">PARAFUSO FRANCES ZINCADO, DIAMETRO 1/2", COMPRIMENTO 15", COM PORCA E ARRUELA LISA MEDIA                                                                                                                                                                                                                                                                                                                                                                                                                  </t>
  </si>
  <si>
    <t xml:space="preserve">PARAFUSO FRANCES ZINCADO, DIAMETRO 1/2", COMPRIMENTO 12", COM PORCA E ARRUELA LISA MEDIA                                                                                                                                                                                                                                                                                                                                                                                                                  </t>
  </si>
  <si>
    <t xml:space="preserve">PARAFUSO ZINCADO, SEXTAVADO, COM ROSCA INTEIRA, DIAMETRO 5/8", COMPRIMENTO 3", COM PORCA E ARRUELA DE PRESSAO MEDIA                                                                                                                                                                                                                                                                                                                                                                                       </t>
  </si>
  <si>
    <t xml:space="preserve">PORCA ZINCADA, QUADRADA, DIAMETRO 5/8"                                                                                                                                                                                                                                                                                                                                                                                                                                                                    </t>
  </si>
  <si>
    <t xml:space="preserve">PORCA ZINCADA, SEXTAVADA, DIAMETRO 1/2"                                                                                                                                                                                                                                                                                                                                                                                                                                                                   </t>
  </si>
  <si>
    <t xml:space="preserve">PORCA ZINCADA, SEXTAVADA, DIAMETRO 5/8"                                                                                                                                                                                                                                                                                                                                                                                                                                                                   </t>
  </si>
  <si>
    <t xml:space="preserve">PORCA ZINCADA, QUADRADA, DIAMETRO 3/8"                                                                                                                                                                                                                                                                                                                                                                                                                                                                    </t>
  </si>
  <si>
    <t xml:space="preserve">PORCA ZINCADA, SEXTAVADA, DIAMETRO 3/8"                                                                                                                                                                                                                                                                                                                                                                                                                                                                   </t>
  </si>
  <si>
    <t xml:space="preserve">PARAFUSO FRANCES ZINCADO, DIAMETRO 1/2", COMPRIMENTO 4", COM PORCA E ARRUELA                                                                                                                                                                                                                                                                                                                                                                                                                              </t>
  </si>
  <si>
    <t xml:space="preserve">PARAFUSO FRANCES METRICO ZINCADO, DIAMETRO 12 MM, COMPRIMENTO 150 MM, COM PORCA SEXTAVADA E ARRUELA DE PRESSAO MEDIA                                                                                                                                                                                                                                                                                                                                                                                      </t>
  </si>
  <si>
    <t xml:space="preserve">PARAFUSO DE FERRO POLIDO, SEXTAVADO, COM ROSCA PARCIAL, DIAMETRO 5/8", COMPRIMENTO 6", COM PORCA E ARRUELA DE PRESSAO MEDIA                                                                                                                                                                                                                                                                                                                                                                               </t>
  </si>
  <si>
    <t xml:space="preserve">BUCHA DE NYLON, DIAMETRO DO FURO 8 MM, COMPRIMENTO 40 MM, COM PARAFUSO DE ROSCA SOBERBA, CABECA CHATA, FENDA SIMPLES, 4,8 X 50 MM                                                                                                                                                                                                                                                                                                                                                                         </t>
  </si>
  <si>
    <t xml:space="preserve">PARAFUSO NIQUELADO 3 1/2" COM ACABAMENTO CROMADO PARA FIXAR PECA SANITARIA, INCLUI PORCA CEGA, ARRUELA E BUCHA DE NYLON TAMANHO S-8                                                                                                                                                                                                                                                                                                                                                                       </t>
  </si>
  <si>
    <t xml:space="preserve">PARAFUSO ZINCADO, SEXTAVADO, GRAU 5, ROSCA INTEIRA, DIAMETRO 1 1/2", COMPRIMENTO 4"                                                                                                                                                                                                                                                                                                                                                                                                                       </t>
  </si>
  <si>
    <t xml:space="preserve">PARAFUSO DE ACO ZINCADO COM ROSCA SOBERBA, CABECA CHATA E FENDA SIMPLES, DIAMETRO 4,8 MM, COMPRIMENTO 45 MM                                                                                                                                                                                                                                                                                                                                                                                               </t>
  </si>
  <si>
    <t xml:space="preserve">PARAFUSO DE LATAO COM ROSCA SOBERBA, CABECA CHATA E FENDA SIMPLES, DIAMETRO 4,8 MM, COMPRIMENTO 65 MM                                                                                                                                                                                                                                                                                                                                                                                                     </t>
  </si>
  <si>
    <t xml:space="preserve">BUCHA DE NYLON SEM ABA S10                                                                                                                                                                                                                                                                                                                                                                                                                                                                                </t>
  </si>
  <si>
    <t xml:space="preserve">BUCHA DE NYLON SEM ABA S6                                                                                                                                                                                                                                                                                                                                                                                                                                                                                 </t>
  </si>
  <si>
    <t xml:space="preserve">BUCHA DE NYLON SEM ABA S8                                                                                                                                                                                                                                                                                                                                                                                                                                                                                 </t>
  </si>
  <si>
    <t xml:space="preserve">PARAFUSO DE ACO ZINCADO COM ROSCA SOBERBA, CABECA CHATA E FENDA SIMPLES, DIAMETRO 4,2 MM, COMPRIMENTO * 32 * MM                                                                                                                                                                                                                                                                                                                                                                                           </t>
  </si>
  <si>
    <t xml:space="preserve">PARAFUSO DE ACO ZINCADO COM ROSCA SOBERBA, CABECA CHATA E FENDA SIMPLES, DIAMETRO 2,5 MM, COMPRIMENTO * 9,5 * MM                                                                                                                                                                                                                                                                                                                                                                                          </t>
  </si>
  <si>
    <t xml:space="preserve">PARAFUSO ZINCADO ROSCA SOBERBA 5/16 " X 120 MM PARA TELHA FIBROCIMENTO                                                                                                                                                                                                                                                                                                                                                                                                                                    </t>
  </si>
  <si>
    <t xml:space="preserve">PARAFUSO ZINCADO, SEXTAVADO, COM ROSCA SOBERBA, DIAMETRO 5/16", COMPRIMENTO 80 MM                                                                                                                                                                                                                                                                                                                                                                                                                         </t>
  </si>
  <si>
    <t xml:space="preserve">PARAFUSO FRANCES METRICO ZINCADO, DIAMETRO 12 MM, COMPRIMENTO 140MM, COM PORCA SEXTAVADA E ARRUELA DE PRESSAO MEDIA                                                                                                                                                                                                                                                                                                                                                                                       </t>
  </si>
  <si>
    <t xml:space="preserve">PARAFUSO NIQUELADO COM ACABAMENTO CROMADO PARA FIXAR PECA SANITARIA, INCLUI PORCA CEGA, ARRUELA E BUCHA DE NYLON TAMANHO S-10                                                                                                                                                                                                                                                                                                                                                                             </t>
  </si>
  <si>
    <t xml:space="preserve">PARALELEPIPEDO GRANITICO OU BASALTICO, PARA PAVIMENTACAO, SEM FRETE (VARIACAO REGIONAL DE PECAS POR M2)                                                                                                                                                                                                                                                                                                                                                                                                   </t>
  </si>
  <si>
    <t>8.775,00</t>
  </si>
  <si>
    <t xml:space="preserve">PASTILHA CERAMICA/PORCELANA, REVEST INT/EXT E  PISCINA, CORES BRANCA OU FRIAS, SOLIDAS, SEM MESCLAGEM/MISTURA, ACABAMENTO LISO *2,5 X 2,5* CM                                                                                                                                                                                                                                                                                                                                                             </t>
  </si>
  <si>
    <t>181,87</t>
  </si>
  <si>
    <t xml:space="preserve">PASTILHA CERAMICA/PORCELANA, REVEST INT/EXT E  PISCINA, CORES LISAS/SOLIDAS, QUENTES, SEM MESCLAGEM/MISTURA, *2,5 X 2,5* CM                                                                                                                                                                                                                                                                                                                                                                               </t>
  </si>
  <si>
    <t xml:space="preserve">CAIBRO NAO APARELHADO,  *6 X 8* CM,  EM MACARANDUBA, ANGELIM OU EQUIVALENTE DA REGIAO -  BRUTA                                                                                                                                                                                                                                                                                                                                                                                                            </t>
  </si>
  <si>
    <t xml:space="preserve">RIPA NAO APARELHADA,  *1,5 X 5* CM, EM MACARANDUBA, ANGELIM OU EQUIVALENTE DA REGIAO -  BRUTA                                                                                                                                                                                                                                                                                                                                                                                                             </t>
  </si>
  <si>
    <t>3,18</t>
  </si>
  <si>
    <t xml:space="preserve">RIPA NAO APARELHADA  *1 X 3* CM, EM MACARANDUBA, ANGELIM OU EQUIVALENTE DA REGIAO - BRUTA                                                                                                                                                                                                                                                                                                                                                                                                                 </t>
  </si>
  <si>
    <t xml:space="preserve">SARRAFO NAO APARELHADO 2,5 X 5 CM, EM MACARANDUBA, ANGELIM OU EQUIVALENTE DA REGIAO -  BRUTA                                                                                                                                                                                                                                                                                                                                                                                                              </t>
  </si>
  <si>
    <t>6,31</t>
  </si>
  <si>
    <t xml:space="preserve">SARRAFO NAO APARELHADO *2,5 X 7* CM, EM MACARANDUBA, ANGELIM OU EQUIVALENTE DA REGIAO -  BRUTA                                                                                                                                                                                                                                                                                                                                                                                                            </t>
  </si>
  <si>
    <t xml:space="preserve">VIGA NAO APARELHADA  *6 X 12* CM, EM MACARANDUBA, ANGELIM OU EQUIVALENTE DA REGIAO - BRUTA                                                                                                                                                                                                                                                                                                                                                                                                                </t>
  </si>
  <si>
    <t>35,32</t>
  </si>
  <si>
    <t xml:space="preserve">CAIBRO NAO APARELHADO *5 X 6* CM, EM MACARANDUBA, ANGELIM OU EQUIVALENTE DA REGIAO -  BRUTA                                                                                                                                                                                                                                                                                                                                                                                                               </t>
  </si>
  <si>
    <t>16,70</t>
  </si>
  <si>
    <t xml:space="preserve">CAIBRO NAO APARELHADO *6 X 6* CM, EM MACARANDUBA, ANGELIM OU EQUIVALENTE DA REGIAO - BRUTA                                                                                                                                                                                                                                                                                                                                                                                                                </t>
  </si>
  <si>
    <t xml:space="preserve">PRANCHAO NAO APARELHADO  *7,5 X 23* CM, EM MACARANDUBA, ANGELIM OU EQUIVALENTE DA REGIAO - BRUTA                                                                                                                                                                                                                                                                                                                                                                                                          </t>
  </si>
  <si>
    <t>114,82</t>
  </si>
  <si>
    <t xml:space="preserve">VIGA *7,5 X 15 CM EM PINUS, MISTA OU EQUIVALENTE DA REGIAO - BRUTA                                                                                                                                                                                                                                                                                                                                                                                                                                        </t>
  </si>
  <si>
    <t xml:space="preserve">SARRAFO NAO APARELHADO *2,5 X 10* CM, EM MACARANDUBA, ANGELIM OU EQUIVALENTE DA REGIAO -  BRUTA                                                                                                                                                                                                                                                                                                                                                                                                           </t>
  </si>
  <si>
    <t xml:space="preserve">PRANCHA NAO APARELHADA  *6 X 25* CM, EM MACARANDUBA, ANGELIM OU EQUIVALENTE DA REGIAO -  BRUTA                                                                                                                                                                                                                                                                                                                                                                                                            </t>
  </si>
  <si>
    <t>55,31</t>
  </si>
  <si>
    <t xml:space="preserve">PRANCHA NAO APARELHADA  *6 X 40* CM, EM MACARANDUBA, ANGELIM OU EQUIVALENTE DA REGIAO -  BRUTA                                                                                                                                                                                                                                                                                                                                                                                                            </t>
  </si>
  <si>
    <t>153,09</t>
  </si>
  <si>
    <t xml:space="preserve">VIGA NAO APARELHADA *6 X 16* CM, EM MACARANDUBA, ANGELIM OU EQUIVALENTE DA REGIAO -  BRUTA                                                                                                                                                                                                                                                                                                                                                                                                                </t>
  </si>
  <si>
    <t>44,12</t>
  </si>
  <si>
    <t xml:space="preserve">VIGA NAO APARELHADA *8 X 16* CM EM MACARANDUBA, ANGELIM OU EQUIVALENTE DA REGIAO -  BRUTA                                                                                                                                                                                                                                                                                                                                                                                                                 </t>
  </si>
  <si>
    <t>68,27</t>
  </si>
  <si>
    <t xml:space="preserve">PONTALETE *7,5 X 7,5* CM EM PINUS, MISTA OU EQUIVALENTE DA REGIAO - BRUTA                                                                                                                                                                                                                                                                                                                                                                                                                                 </t>
  </si>
  <si>
    <t xml:space="preserve">VIGA *7,5 X 10* CM EM PINUS, MISTA OU EQUIVALENTE DA REGIAO - BRUTA                                                                                                                                                                                                                                                                                                                                                                                                                                       </t>
  </si>
  <si>
    <t xml:space="preserve">SARRAFO *2,5 X 10* CM EM PINUS, MISTA OU EQUIVALENTE DA REGIAO - BRUTA                                                                                                                                                                                                                                                                                                                                                                                                                                    </t>
  </si>
  <si>
    <t xml:space="preserve">SARRAFO *2,5 X 5* CM EM PINUS, MISTA OU EQUIVALENTE DA REGIAO - BRUTA                                                                                                                                                                                                                                                                                                                                                                                                                                     </t>
  </si>
  <si>
    <t xml:space="preserve">CAIBRO 5 X 5 CM EM PINUS, MISTA OU EQUIVALENTE DA REGIAO - BRUTA                                                                                                                                                                                                                                                                                                                                                                                                                                          </t>
  </si>
  <si>
    <t xml:space="preserve">SARRAFO *2,5 X 7,5* CM EM PINUS, MISTA OU EQUIVALENTE DA REGIAO - BRUTA                                                                                                                                                                                                                                                                                                                                                                                                                                   </t>
  </si>
  <si>
    <t xml:space="preserve">PEDRA ARDOSIA, CINZA, 20  X  40 CM,  E=  *1 CM                                                                                                                                                                                                                                                                                                                                                                                                                                                            </t>
  </si>
  <si>
    <t xml:space="preserve">PEDRA PORTUGUESA  OU PETIT PAVE, BRANCA OU PRETA                                                                                                                                                                                                                                                                                                                                                                                                                                                          </t>
  </si>
  <si>
    <t>163,17</t>
  </si>
  <si>
    <t xml:space="preserve">PEDRA QUARTZITO OU CALCARIO LAMINADO, SERRADA, TIPO CARIRI, ITACOLOMI, LAGOA SANTA, LUMINARIA, PIRENOPOLIS, SAO TOME OU OUTRAS SIMILARES DA REGIAO, *20 X *40 CM, E=  *1,5 A *2,5 CM                                                                                                                                                                                                                                                                                                                      </t>
  </si>
  <si>
    <t>255,82</t>
  </si>
  <si>
    <t xml:space="preserve">PEDRA QUARTZITO OU CALCARIO LAMINADO, CACO, TIPO CARIRI, ITACOLOMI, LAGOA SANTA, LUMINARIA, PIRENOPOLIS, SAO TOME OU OUTRAS SIMILARES DA REGIAO, E=  *1,5 A *2,5 CM                                                                                                                                                                                                                                                                                                                                       </t>
  </si>
  <si>
    <t>79,77</t>
  </si>
  <si>
    <t xml:space="preserve">PEDRA BRITADA N. 2 (19 A 38 MM) POSTO PEDREIRA/FORNECEDOR, SEM FRETE                                                                                                                                                                                                                                                                                                                                                                                                                                      </t>
  </si>
  <si>
    <t xml:space="preserve">PEDRA BRITADA N. 0, OU PEDRISCO (4,8 A 9,5 MM) POSTO PEDREIRA/FORNECEDOR, SEM FRETE                                                                                                                                                                                                                                                                                                                                                                                                                       </t>
  </si>
  <si>
    <t>206,72</t>
  </si>
  <si>
    <t xml:space="preserve">PEDRA BRITADA N. 1 (9,5 a 19 MM) POSTO PEDREIRA/FORNECEDOR, SEM FRETE                                                                                                                                                                                                                                                                                                                                                                                                                                     </t>
  </si>
  <si>
    <t>179,06</t>
  </si>
  <si>
    <t xml:space="preserve">PEDRA BRITADA N. 3 (38 A 50 MM) POSTO PEDREIRA/FORNECEDOR, SEM FRETE                                                                                                                                                                                                                                                                                                                                                                                                                                      </t>
  </si>
  <si>
    <t>169,14</t>
  </si>
  <si>
    <t xml:space="preserve">PEDRA BRITADA N. 4 (50 A 76 MM) POSTO PEDREIRA/FORNECEDOR, SEM FRETE                                                                                                                                                                                                                                                                                                                                                                                                                                      </t>
  </si>
  <si>
    <t>167,67</t>
  </si>
  <si>
    <t xml:space="preserve">PEDRA BRITADA N. 5 (76 A 100 MM) POSTO PEDREIRA/FORNECEDOR, SEM FRETE                                                                                                                                                                                                                                                                                                                                                                                                                                     </t>
  </si>
  <si>
    <t xml:space="preserve">PEDRA BRITADA GRADUADA, CLASSIFICADA (POSTO PEDREIRA/FORNECEDOR, SEM FRETE)                                                                                                                                                                                                                                                                                                                                                                                                                               </t>
  </si>
  <si>
    <t>180,41</t>
  </si>
  <si>
    <t xml:space="preserve">PEDRA DE MAO OU PEDRA RACHAO PARA ARRIMO/FUNDACAO (POSTO PEDREIRA/FORNECEDOR, SEM FRETE)                                                                                                                                                                                                                                                                                                                                                                                                                  </t>
  </si>
  <si>
    <t>168,30</t>
  </si>
  <si>
    <t xml:space="preserve">SEIXO ROLADO PARA APLICACAO EM CONCRETO (POSTO PEDREIRA/FORNECEDOR, SEM FRETE)                                                                                                                                                                                                                                                                                                                                                                                                                            </t>
  </si>
  <si>
    <t>588,61</t>
  </si>
  <si>
    <t xml:space="preserve">PO DE PEDRA (POSTO PEDREIRA/FORNECEDOR, SEM FRETE)                                                                                                                                                                                                                                                                                                                                                                                                                                                        </t>
  </si>
  <si>
    <t xml:space="preserve">CASCALHO DE CAVA                                                                                                                                                                                                                                                                                                                                                                                                                                                                                          </t>
  </si>
  <si>
    <t>104,40</t>
  </si>
  <si>
    <t xml:space="preserve">CASCALHO DE RIO                                                                                                                                                                                                                                                                                                                                                                                                                                                                                           </t>
  </si>
  <si>
    <t>167,05</t>
  </si>
  <si>
    <t xml:space="preserve">CASCALHO LAVADO                                                                                                                                                                                                                                                                                                                                                                                                                                                                                           </t>
  </si>
  <si>
    <t>200,35</t>
  </si>
  <si>
    <t xml:space="preserve">PEDREGULHO OU PICARRA DE JAZIDA, AO NATURAL, PARA BASE DE PAVIMENTACAO (RETIRADO NA JAZIDA, SEM TRANSPORTE)                                                                                                                                                                                                                                                                                                                                                                                               </t>
  </si>
  <si>
    <t>125,70</t>
  </si>
  <si>
    <t xml:space="preserve">PEDRA BRITADA OU BICA CORRIDA, NAO CLASSIFICADA (POSTO PEDREIRA/FORNECEDOR, SEM FRETE)                                                                                                                                                                                                                                                                                                                                                                                                                    </t>
  </si>
  <si>
    <t>165,38</t>
  </si>
  <si>
    <t xml:space="preserve">PEDREIRO (HORISTA)                                                                                                                                                                                                                                                                                                                                                                                                                                                                                        </t>
  </si>
  <si>
    <t xml:space="preserve">PASTILHEIRO (HORISTA)                                                                                                                                                                                                                                                                                                                                                                                                                                                                                     </t>
  </si>
  <si>
    <t xml:space="preserve">POCEIRO / ESCAVADOR DE VALAS E TUBULOES                                                                                                                                                                                                                                                                                                                                                                                                                                                                   </t>
  </si>
  <si>
    <t>13,44</t>
  </si>
  <si>
    <t xml:space="preserve">MARMORISTA / GRANITEIRO (HORISTA)                                                                                                                                                                                                                                                                                                                                                                                                                                                                         </t>
  </si>
  <si>
    <t xml:space="preserve">CALCETEIRO (HORISTA)                                                                                                                                                                                                                                                                                                                                                                                                                                                                                      </t>
  </si>
  <si>
    <t xml:space="preserve">AZULEJISTA OU LADRILHEIRO (HORISTA)                                                                                                                                                                                                                                                                                                                                                                                                                                                                       </t>
  </si>
  <si>
    <t xml:space="preserve">TAQUEADOR OU TAQUEIRO (HORISTA)                                                                                                                                                                                                                                                                                                                                                                                                                                                                           </t>
  </si>
  <si>
    <t xml:space="preserve">PERFIL "I" DE ACO LAMINADO, ABAS INCLINADAS, "I" 152 X 22                                                                                                                                                                                                                                                                                                                                                                                                                                                 </t>
  </si>
  <si>
    <t>10,36</t>
  </si>
  <si>
    <t xml:space="preserve">CANTONEIRA ACO ABAS IGUAIS (QUALQUER BITOLA), ESPESSURA ENTRE 1/8" E 1/4"                                                                                                                                                                                                                                                                                                                                                                                                                                 </t>
  </si>
  <si>
    <t xml:space="preserve">PINTOR (HORISTA)                                                                                                                                                                                                                                                                                                                                                                                                                                                                                          </t>
  </si>
  <si>
    <t xml:space="preserve">PINTOR PARA TINTA EPOXI (HORISTA)                                                                                                                                                                                                                                                                                                                                                                                                                                                                         </t>
  </si>
  <si>
    <t xml:space="preserve">PISO EM GRANILITE, MARMORITE OU GRANITINA, AGREGADO COR PRETO, CINZA, PALHA OU BRANCO, E=  *8* MM (INCLUSO EXECUCAO)                                                                                                                                                                                                                                                                                                                                                                                      </t>
  </si>
  <si>
    <t xml:space="preserve">PLACA VINILICA SEMIFLEXIVEL PARA REVESTIMENTO DE PISOS E PAREDES, E = 2 MM (SEM COLOCACAO)                                                                                                                                                                                                                                                                                                                                                                                                                </t>
  </si>
  <si>
    <t>89,95</t>
  </si>
  <si>
    <t xml:space="preserve">ADESIVO ACRILICO DE BASE AQUOSA / COLA DE CONTATO                                                                                                                                                                                                                                                                                                                                                                                                                                                         </t>
  </si>
  <si>
    <t>50,32</t>
  </si>
  <si>
    <t xml:space="preserve">PLACA VINILICA SEMIFLEXIVEL PARA PISOS, E = 3,2 MM, 30 X 30 CM (SEM COLOCACAO)                                                                                                                                                                                                                                                                                                                                                                                                                            </t>
  </si>
  <si>
    <t>149,61</t>
  </si>
  <si>
    <t xml:space="preserve">PISO DE BORRACHA ESPORTIVO EM PLACAS 50 X 50 CM, E = 15 MM, PARA ARGAMASSA, PRETO                                                                                                                                                                                                                                                                                                                                                                                                                         </t>
  </si>
  <si>
    <t>318,69</t>
  </si>
  <si>
    <t xml:space="preserve">PISO DE BORRACHA PASTILHADO EM PLACAS 50 X 50 CM, E = 15 MM, PARA ARGAMASSA, PRETO                                                                                                                                                                                                                                                                                                                                                                                                                        </t>
  </si>
  <si>
    <t>310,23</t>
  </si>
  <si>
    <t xml:space="preserve">PISO DE BORRACHA FRISADO OU PASTILHADO, PRETO, EM PLACAS 50 X 50 CM, E = 7 MM, PARA ARGAMASSA                                                                                                                                                                                                                                                                                                                                                                                                             </t>
  </si>
  <si>
    <t>193,57</t>
  </si>
  <si>
    <t xml:space="preserve">PISO DE BORRACHA PASTILHADO EM PLACAS 50 X 50 CM, E = *3,5* MM, PARA COLA, PRETO                                                                                                                                                                                                                                                                                                                                                                                                                          </t>
  </si>
  <si>
    <t>53,23</t>
  </si>
  <si>
    <t xml:space="preserve">PISO DE BORRACHA CANELADO EM PLACAS 50 X 50 CM, E = *3,5* MM, PARA COLA                                                                                                                                                                                                                                                                                                                                                                                                                                   </t>
  </si>
  <si>
    <t>69,97</t>
  </si>
  <si>
    <t xml:space="preserve">RODAPE DE BORRACHA LISO, H = 70 MM, E = *2* MM, PARA ARGAMASSA, PRETO                                                                                                                                                                                                                                                                                                                                                                                                                                     </t>
  </si>
  <si>
    <t xml:space="preserve">RODAPE PLANO PARA PISO VINILICO, H = 5 CM                                                                                                                                                                                                                                                                                                                                                                                                                                                                 </t>
  </si>
  <si>
    <t xml:space="preserve">TESTEIRA ANTIDERRAPANTE PARA PISO VINILICO *5 X 2,5* CM, E = 2 MM                                                                                                                                                                                                                                                                                                                                                                                                                                         </t>
  </si>
  <si>
    <t>16,52</t>
  </si>
  <si>
    <t xml:space="preserve">PLACA DE GESSO PARA FORRO, *60 X 60* CM, ESPESSURA DE 12 MM (SEM COLOCACAO)                                                                                                                                                                                                                                                                                                                                                                                                                               </t>
  </si>
  <si>
    <t xml:space="preserve">PLACA DE OBRA (PARA CONSTRUCAO CIVIL) EM CHAPA GALVANIZADA *N. 22*, ADESIVADA, DE *2,4 X 1,2* M (SEM POSTES PARA FIXACAO)                                                                                                                                                                                                                                                                                                                                                                                 </t>
  </si>
  <si>
    <t>250,00</t>
  </si>
  <si>
    <t xml:space="preserve">APARELHO SINALIZADOR LUMINOSO COM LED, PARA SAIDA GARAGEM, COM 2 LENTES EM POLICARBONATO, BIVOLT (INCLUI SUPORTE DE FIXACAO)                                                                                                                                                                                                                                                                                                                                                                              </t>
  </si>
  <si>
    <t>88,44</t>
  </si>
  <si>
    <t xml:space="preserve">BALDE VERMELHO PARA SINALIZACAO DE VIAS                                                                                                                                                                                                                                                                                                                                                                                                                                                                   </t>
  </si>
  <si>
    <t xml:space="preserve">PISO/ REVESTIMENTO EM MARMORE, POLIDO, BRANCO COMUM, FORMATO MENOR OU IGUAL A 3025 CM2, E = *2* CM                                                                                                                                                                                                                                                                                                                                                                                                        </t>
  </si>
  <si>
    <t xml:space="preserve">PISO/ REVESTIMENTO EM MARMORE, POLIDO, BRANCO COMUM, FORMATO MAIOR OU IGUAL A 3025 CM2, E = *2* CM                                                                                                                                                                                                                                                                                                                                                                                                        </t>
  </si>
  <si>
    <t xml:space="preserve">MASSA PLASTICA PARA MARMORE/GRANITO                                                                                                                                                                                                                                                                                                                                                                                                                                                                       </t>
  </si>
  <si>
    <t xml:space="preserve">GRANILHA/ GRANA/ PEDRISCO OU AGREGADO EM MARMORE/ GRANITO/ QUARTZO E CALCARIO, PRETO, CINZA, PALHA OU BRANCO                                                                                                                                                                                                                                                                                                                                                                                              </t>
  </si>
  <si>
    <t xml:space="preserve">PEITORIL/ SOLEIRA EM MARMORE, POLIDO, BRANCO COMUM, L= *25* CM, E=  *3* CM, CORTE RETO                                                                                                                                                                                                                                                                                                                                                                                                                    </t>
  </si>
  <si>
    <t xml:space="preserve">PEITORIL EM MARMORE, POLIDO, BRANCO COMUM, L= *15* CM, E=  *3* CM, CORTE RETO                                                                                                                                                                                                                                                                                                                                                                                                                             </t>
  </si>
  <si>
    <t xml:space="preserve">SOLEIRA/ PEITORIL EM MARMORE, POLIDO, BRANCO COMUM, L= *15* CM, E=  *2* CM,  CORTE RETO                                                                                                                                                                                                                                                                                                                                                                                                                   </t>
  </si>
  <si>
    <t xml:space="preserve">RODAPE EM MARMORE, POLIDO, BRANCO COMUM, L= *7* CM, E=  *2* CM, CORTE RETO                                                                                                                                                                                                                                                                                                                                                                                                                                </t>
  </si>
  <si>
    <t xml:space="preserve">PLUG OU BUJAO DE FERRO GALVANIZADO, DE 1/2"                                                                                                                                                                                                                                                                                                                                                                                                                                                               </t>
  </si>
  <si>
    <t xml:space="preserve">PLUG OU BUJAO DE FERRO GALVANIZADO, DE 3/4"                                                                                                                                                                                                                                                                                                                                                                                                                                                               </t>
  </si>
  <si>
    <t xml:space="preserve">PLUG OU BUJAO DE FERRO GALVANIZADO, DE 1"                                                                                                                                                                                                                                                                                                                                                                                                                                                                 </t>
  </si>
  <si>
    <t>7,99</t>
  </si>
  <si>
    <t xml:space="preserve">PLUG OU BUJAO DE FERRO GALVANIZADO, DE 2"                                                                                                                                                                                                                                                                                                                                                                                                                                                                 </t>
  </si>
  <si>
    <t>21,52</t>
  </si>
  <si>
    <t xml:space="preserve">PLUG OU BUJAO DE FERRO GALVANIZADO, DE 3"                                                                                                                                                                                                                                                                                                                                                                                                                                                                 </t>
  </si>
  <si>
    <t>60,26</t>
  </si>
  <si>
    <t xml:space="preserve">PLUG OU BUJAO DE FERRO GALVANIZADO, DE 1 1/2"                                                                                                                                                                                                                                                                                                                                                                                                                                                             </t>
  </si>
  <si>
    <t xml:space="preserve">PLUG OU BUJAO DE FERRO GALVANIZADO, DE 1 1/4"                                                                                                                                                                                                                                                                                                                                                                                                                                                             </t>
  </si>
  <si>
    <t>12,49</t>
  </si>
  <si>
    <t xml:space="preserve">PLUG PVC, JE, DN 150 MM, PARA REDE COLETORA ESGOTO                                                                                                                                                                                                                                                                                                                                                                                                                                                        </t>
  </si>
  <si>
    <t>60,56</t>
  </si>
  <si>
    <t xml:space="preserve">PLUG PVC, JE, DN 100 MM, PARA REDE COLETORA ESGOTO                                                                                                                                                                                                                                                                                                                                                                                                                                                        </t>
  </si>
  <si>
    <t>23,34</t>
  </si>
  <si>
    <t xml:space="preserve">PORTA DE ENROLAR MANUAL COMPLETA, PERFIL MEIA CANA CEGA, EM ACO GALVANIZADO NATURAL, CHAPA NUMERO 24 (SEM INSTALACAO)                                                                                                                                                                                                                                                                                                                                                                                     </t>
  </si>
  <si>
    <t>645,93</t>
  </si>
  <si>
    <t xml:space="preserve">PORTA DE ENROLAR MANUAL COMPLETA, ARTICULADA RAIADA LARGA, EM ACO GALVANIZADO NATURAL, CHAPA NUMERO 24 (SEM INSTALACAO)                                                                                                                                                                                                                                                                                                                                                                                   </t>
  </si>
  <si>
    <t>471,52</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</si>
  <si>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</si>
  <si>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</si>
  <si>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CORRER EM ALUMINIO, DUAS FOLHAS MOVEIS COM VIDRO, FECHADURA E PUXADOR EMBUTIDO, ACABAMENTO ANODIZADO NATURAL, SEM GUARNICAO/ALIZAR/VISTA                                                                                                                                                                                                                                                                                                                                                         </t>
  </si>
  <si>
    <t xml:space="preserve">PORTA DE ABRIR / GIRO, EM GRADIL FERRO, COM BARRA CHATA 3 CM X 1/4", COM REQUADRO E GUARNICAO - COMPLETO - ACABAMENTO NATURAL                                                                                                                                                                                                                                                                                                                                                                             </t>
  </si>
  <si>
    <t xml:space="preserve">PORTA DE ENROLAR MANUAL COMPLETA, PERFIL MEIA CANA VAZADA TIJOLINHO, EM ACO GALVANIZADO NATURAL, CHAPA NUMERO 24 (SEM INSTALACAO)                                                                                                                                                                                                                                                                                                                                                                         </t>
  </si>
  <si>
    <t>962,28</t>
  </si>
  <si>
    <t xml:space="preserve">PORTA GRADE DE ENROLAR MANUAL COMPLETA, PERFIL TUBULAR TIJOLINHO 3/4 ", EM ACO GALVANIZADO NATURAL (SEM INSTALACAO)                                                                                                                                                                                                                                                                                                                                                                                       </t>
  </si>
  <si>
    <t>1.438,61</t>
  </si>
  <si>
    <t xml:space="preserve">PORTAO DE ABRIR / GIRO, EM GRADIL DE METALON REDONDO DE 3/4"  VERTICAL, COM REQUADRO, ACABAMENTO NATURAL - COMPLETO                                                                                                                                                                                                                                                                                                                                                                                       </t>
  </si>
  <si>
    <t xml:space="preserve">PORTA DE ABRIR / GIRO, DE MADEIRA FOLHA MEDIA (NBR 15930) DE 700 X 2100 MM, DE 35 MM A 40 MM DE ESPESSURA, NUCLEO SEMI-SOLIDO (SARRAFEADO), CAPA FRISADA EM HDF, ACABAMENTO MELAMINICO EM PADRAO MADEIRA                                                                                                                                                                                                                                                                                                  </t>
  </si>
  <si>
    <t>275,15</t>
  </si>
  <si>
    <t xml:space="preserve">PORTA DE ABRIR / GIRO, DE MADEIRA FOLHA MEDIA (NBR 15930) DE 800 X 2100 MM, DE 35 MM A 40 MM DE ESPESSURA, NUCLEO SEMI-SOLIDO (SARRAFEADO), CAPA FRISADA EM HDF, ACABAMENTO MELAMINICO EM PADRAO MADEIRA                                                                                                                                                                                                                                                                                                  </t>
  </si>
  <si>
    <t>310,75</t>
  </si>
  <si>
    <t xml:space="preserve">PORTA DE MADEIRA-DE-LEI TIPO VENEZIANA (ANGELIM OU EQUIVALENTE REGIONAL), E = *3,5* CM                                                                                                                                                                                                                                                                                                                                                                                                                    </t>
  </si>
  <si>
    <t xml:space="preserve">PORTA DE MADEIRA TIPO VENEZIANA (EUCALIPTO OU EQUIVALENTE REGIONAL), E = *3,5* CM                                                                                                                                                                                                                                                                                                                                                                                                                         </t>
  </si>
  <si>
    <t xml:space="preserve">PORTA DE ABRIR / GIRO, DE MADEIRA FOLHA MEDIA (NBR 15930) DE 700 X 2100 MM, DE 35 MM A 40 MM DE ESPESSURA, NUCLEO SEMI-SOLIDO (SARRAFEADO), CAPA LISA EM HDF, ACABAMENTO EM LAMINADO NATURAL PARA VERNIZ                                                                                                                                                                                                                                                                                                  </t>
  </si>
  <si>
    <t>244,95</t>
  </si>
  <si>
    <t xml:space="preserve">PORTA DE ABRIR / GIRO, DE MADEIRA FOLHA MEDIA (NBR 15930) DE 1000 X 2100 MM, DE 35 MM A 40 MM DE ESPESSURA, NUCLEO SEMI-SOLIDO (SARRAFEADO), CAPA LISA EM HDF, ACABAMENTO EM PRIMER PARA PINTURA                                                                                                                                                                                                                                                                                                          </t>
  </si>
  <si>
    <t>348,89</t>
  </si>
  <si>
    <t xml:space="preserve">PORTA DE ABRIR / GIRO, DE MADEIRA FOLHA MEDIA (NBR 15930) DE 900 X 2100 MM, DE 35 MM A 40 MM DE ESPESSURA, NUCLEO SEMI-SOLIDO (SARRAFEADO), CAPA LISA EM HDF, ACABAMENTO EM LAMINADO NATURAL PARA VERNIZ                                                                                                                                                                                                                                                                                                  </t>
  </si>
  <si>
    <t>347,28</t>
  </si>
  <si>
    <t xml:space="preserve">PORTA DE ABRIR / GIRO, DE MADEIRA FOLHA MEDIA (NBR 15930) DE 1000 X 2100 MM, DE 35 MM A 40 MM DE ESPESSURA, NUCLEO SEMI-SOLIDO (SARRAFEADO), CAPA LISA EM HDF, ACABAMENTO EM LAMINADO NATURAL PARA VERNIZ                                                                                                                                                                                                                                                                                                 </t>
  </si>
  <si>
    <t>371,97</t>
  </si>
  <si>
    <t xml:space="preserve">PORTA DE ABRIR / GIRO, DE MADEIRA FOLHA MEDIA (NBR 15930) DE 800 X 2100 MM, DE 35 MM A 40 MM DE ESPESSURA, NUCLEO SEMI-SOLIDO (SARRAFEADO), CAPA LISA EM HDF, ACABAMENTO EM LAMINADO NATURAL PARA VERNIZ                                                                                                                                                                                                                                                                                                  </t>
  </si>
  <si>
    <t>303,55</t>
  </si>
  <si>
    <t xml:space="preserve">PORTA DE MADEIRA-DE-LEI TIPO MEXICANA SEM EMENDA (ANGELIM OU EQUIVALENTE REGIONAL), E = *3,5* CM                                                                                                                                                                                                                                                                                                                                                                                                          </t>
  </si>
  <si>
    <t xml:space="preserve">PORTA DE MADEIRA QUADRICULADA PARA VIDRO, DE CORRER (EUCALIPTO OU EQUIVALENTE REGIONAL), E = *3,5* CM                                                                                                                                                                                                                                                                                                                                                                                                     </t>
  </si>
  <si>
    <t xml:space="preserve">PORTA DE MADEIRA, FOLHA MEDIA (NBR 15930) DE 600 X 2100 MM, DE 35 MM A 40 MM DE ESPESSURA, NUCLEO SEMI-SOLIDO (SARRAFEADO), CAPA LISA EM HDF, ACABAMENTO LAMINADO NATURAL PARA VERNIZ                                                                                                                                                                                                                                                                                                                     </t>
  </si>
  <si>
    <t>242,32</t>
  </si>
  <si>
    <t xml:space="preserve">PORTA DE MADEIRA-DE-LEI QUADRICULADA PARA VIDRO, DE CORRER (ANGELIM OU EQUIVALENTE REGIONAL), E = *3,5* CM                                                                                                                                                                                                                                                                                                                                                                                                </t>
  </si>
  <si>
    <t xml:space="preserve">VIDRO TEMPERADO INCOLOR PARA PORTA DE ABRIR, E = 10 MM (SEM FERRAGENS E SEM COLOCACAO)                                                                                                                                                                                                                                                                                                                                                                                                                    </t>
  </si>
  <si>
    <t xml:space="preserve">POSTE DE CONCRETO ARMADO DE SECAO DUPLO T, EXTENSAO DE 9,00 M, RESISTENCIA DE 300 A 400 DAN, TIPO B OU D                                                                                                                                                                                                                                                                                                                                                                                                  </t>
  </si>
  <si>
    <t>771,75</t>
  </si>
  <si>
    <t xml:space="preserve">POSTE DE CONCRETO ARMADO DE SECAO CIRCULAR, EXTENSAO DE 11,00 M, RESISTENCIA DE 300 A 400 DAN, TIPO C-17                                                                                                                                                                                                                                                                                                                                                                                                  </t>
  </si>
  <si>
    <t>1.584,17</t>
  </si>
  <si>
    <t xml:space="preserve">POSTE DE CONCRETO ARMADO DE SECAO CIRCULAR, EXTENSAO DE 14,00 M, RESISTENCIA DE 300 A 400 DAN, TIPO C-17                                                                                                                                                                                                                                                                                                                                                                                                  </t>
  </si>
  <si>
    <t>2.430,41</t>
  </si>
  <si>
    <t xml:space="preserve">POSTE DE CONCRETO ARMADO DE SECAO CIRCULAR, EXTENSAO DE 9,00 M, RESISTENCIA DE 200 A 300 DAN, TIPO C-14                                                                                                                                                                                                                                                                                                                                                                                                   </t>
  </si>
  <si>
    <t>859,29</t>
  </si>
  <si>
    <t xml:space="preserve">POSTE DE CONCRETO ARMADO DE SECAO CIRCULAR, EXTENSAO DE 11,00 M, RESISTENCIA DE 200 A 300 DAN, TIPO C-14                                                                                                                                                                                                                                                                                                                                                                                                  </t>
  </si>
  <si>
    <t>1.377,83</t>
  </si>
  <si>
    <t xml:space="preserve">POSTE CONICO CONTINUO EM ACO GALVANIZADO, RETO, FLANGEADO,  H = 3 M, DIAMETRO INFERIOR = *95* MM                                                                                                                                                                                                                                                                                                                                                                                                          </t>
  </si>
  <si>
    <t xml:space="preserve">POSTE CONICO CONTINUO EM ACO GALVANIZADO, CURVO, BRACO SIMPLES, ENGASTADO,  H = 9 M, DIAMETRO INFERIOR = *135* MM                                                                                                                                                                                                                                                                                                                                                                                         </t>
  </si>
  <si>
    <t xml:space="preserve">POSTE CONICO CONTINUO EM ACO GALVANIZADO, CURVO, BRACO SIMPLES, FLANGEADO, H = 7 M, DIAMETRO INFERIOR = *125* MM                                                                                                                                                                                                                                                                                                                                                                                          </t>
  </si>
  <si>
    <t xml:space="preserve">POSTE DE CONCRETO ARMADO DE SECAO DUPLO T, EXTENSAO DE 10,00 M, RESISTENCIA DE 300 A 400 DAN, TIPO B OU D                                                                                                                                                                                                                                                                                                                                                                                                 </t>
  </si>
  <si>
    <t>907,23</t>
  </si>
  <si>
    <t xml:space="preserve">POSTE DE CONCRETO ARMADO DE SECAO CIRCULAR, EXTENSAO DE 9,00 M, RESISTENCIA DE 300 A 400 DAN, TIPO C-17                                                                                                                                                                                                                                                                                                                                                                                                   </t>
  </si>
  <si>
    <t>1.027,61</t>
  </si>
  <si>
    <t xml:space="preserve">PREGO DE ACO POLIDO COM CABECA 18 X 27 (2 1/2 X 10)                                                                                                                                                                                                                                                                                                                                                                                                                                                       </t>
  </si>
  <si>
    <t xml:space="preserve">PREGO DE ACO POLIDO COM CABECA 19 X 33 (3 X 9)                                                                                                                                                                                                                                                                                                                                                                                                                                                            </t>
  </si>
  <si>
    <t xml:space="preserve">PREGO DE ACO POLIDO COM CABECA 14 X 18 (1 1/2 X 14)                                                                                                                                                                                                                                                                                                                                                                                                                                                       </t>
  </si>
  <si>
    <t xml:space="preserve">PREGO DE ACO POLIDO COM CABECA 10 X 10 (7/8 X 17)                                                                                                                                                                                                                                                                                                                                                                                                                                                         </t>
  </si>
  <si>
    <t xml:space="preserve">PREGO DE ACO POLIDO COM CABECA 12 X 12                                                                                                                                                                                                                                                                                                                                                                                                                                                                    </t>
  </si>
  <si>
    <t xml:space="preserve">PREGO DE ACO POLIDO COM CABECA 16 X 24 (2 1/4 X 12)                                                                                                                                                                                                                                                                                                                                                                                                                                                       </t>
  </si>
  <si>
    <t xml:space="preserve">PREGO DE ACO POLIDO COM CABECA 17 X 21 (2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</si>
  <si>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</si>
  <si>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</si>
  <si>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</si>
  <si>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10 X 11 (1 X 17)                                                                                                                                                                                                                                                                                                                                                                                                                                                           </t>
  </si>
  <si>
    <t xml:space="preserve">PREGO DE ACO POLIDO COM CABECA 17 X 24 (2 1/4 X 11)                                                                                                                                                                                                                                                                                                                                                                                                                                                       </t>
  </si>
  <si>
    <t xml:space="preserve">PREGO DE ACO POLIDO COM CABECA 15 X 18 (1 1/2 X 13)                                                                                                                                                                                                                                                                                                                                                                                                                                                       </t>
  </si>
  <si>
    <t xml:space="preserve">PREGO DE ACO POLIDO COM CABECA 18 X 30 (2 3/4 X 10)                                                                                                                                                                                                                                                                                                                                                                                                                                                       </t>
  </si>
  <si>
    <t xml:space="preserve">GRAMPO DE ACO POLIDO 1 " X 9                                                                                                                                                                                                                                                                                                                                                                                                                                                                              </t>
  </si>
  <si>
    <t xml:space="preserve">GRAMPO DE ACO POLIDO 7/8 " X 9                                                                                                                                                                                                                                                                                                                                                                                                                                                                            </t>
  </si>
  <si>
    <t xml:space="preserve">PREGO DE ACO POLIDO COM CABECA 16 X 27 (2 1/2 X 12)                                                                                                                                                                                                                                                                                                                                                                                                                                                       </t>
  </si>
  <si>
    <t xml:space="preserve">PUXADOR TIPO ALCA, EM ZAMAC CROMADO, COM ROSETAS, COMPRIMENTO DE APROX *100* MM, PARA PORTAS E JANELAS DE MADEIRA, INCLUINDO PARAFUSOS                                                                                                                                                                                                                                                                                                                                                                    </t>
  </si>
  <si>
    <t xml:space="preserve">CADEADO SIMPLES, CORPO EM LATAO MACICO, COM LARGURA DE 35 MM E ALTURA DE APROX 30 MM, HASTE CEMENTADA (NAO LONGA), EM ACO TEMPERADO COM DIAMETRO DE APROX 6,0 MM, INCLUINDO 2 CHAVES                                                                                                                                                                                                                                                                                                                      </t>
  </si>
  <si>
    <t>28,28</t>
  </si>
  <si>
    <t xml:space="preserve">CORRENTE DE ELO CURTO COMUM, SOLDADA, GALVANIZADA, ESPESSURA DO ELO = 1/2" (12,5 MM)                                                                                                                                                                                                                                                                                                                                                                                                                      </t>
  </si>
  <si>
    <t>31,09</t>
  </si>
  <si>
    <t xml:space="preserve">PORTA CADEADO EM ACO GALVANIZADO, COMPRIMENTO DE 3  1/2"                                                                                                                                                                                                                                                                                                                                                                                                                                                  </t>
  </si>
  <si>
    <t xml:space="preserve">CADEADO SIMPLES, CORPO EM LATAO MACICO, COM LARGURA DE 25 MM E ALTURA DE APROX 25 MM, HASTE CEMENTADA (NAO LONGA), EM ACO TEMPERADO COM DIAMETRO DE APROX 5,0 MM, INCLUINDO 2 CHAVES                                                                                                                                                                                                                                                                                                                      </t>
  </si>
  <si>
    <t>19,00</t>
  </si>
  <si>
    <t xml:space="preserve">CARRANCA PARA JANELA VENEZIANA DE ABRIR, EM LATAO CROMADO, SIMPLES, PARA APARAFUSAR NA PAREDE                                                                                                                                                                                                                                                                                                                                                                                                             </t>
  </si>
  <si>
    <t>18,55</t>
  </si>
  <si>
    <t xml:space="preserve">GONZO DE EMBUTIR, EM LATAO / ZAMAC, *20 X 48* MM, PARA JANELA BASCULANTE / PIVOTANTE, JOGO COM 4 PECAS (PAR)  - INCLUI PARAFUSOS                                                                                                                                                                                                                                                                                                                                                                          </t>
  </si>
  <si>
    <t xml:space="preserve">LEVANTADOR DE JANELA GUILHOTINA, EM LATAO CROMADO                                                                                                                                                                                                                                                                                                                                                                                                                                                         </t>
  </si>
  <si>
    <t xml:space="preserve">RALO SECO / RALO DE PASSAGEM EM PVC, QUADRADO, 100 X 100 X 53 MM, SAIDA 40 MM, COM GRELHA BRANCA                                                                                                                                                                                                                                                                                                                                                                                                          </t>
  </si>
  <si>
    <t>18,14</t>
  </si>
  <si>
    <t xml:space="preserve">CAIXA SIFONADA PVC, 100 X 100 X 50 MM, COM GRELHA REDONDA, BRANCA                                                                                                                                                                                                                                                                                                                                                                                                                                         </t>
  </si>
  <si>
    <t>32,81</t>
  </si>
  <si>
    <t xml:space="preserve">REBITE DE ALUMINIO VAZADO DE REPUXO, 3,2 X 8 MM (1KG = 1025 UNIDADES)                                                                                                                                                                                                                                                                                                                                                                                                                                     </t>
  </si>
  <si>
    <t>64,51</t>
  </si>
  <si>
    <t xml:space="preserve">DILUENTE AGUARRAS                                                                                                                                                                                                                                                                                                                                                                                                                                                                                         </t>
  </si>
  <si>
    <t xml:space="preserve">DILUENTE EPOXI                                                                                                                                                                                                                                                                                                                                                                                                                                                                                            </t>
  </si>
  <si>
    <t xml:space="preserve">REGISTRO GAVETA COM ACABAMENTO E CANOPLA CROMADOS, SIMPLES, BITOLA 3/4 " (REF 1509)                                                                                                                                                                                                                                                                                                                                                                                                                       </t>
  </si>
  <si>
    <t>105,85</t>
  </si>
  <si>
    <t xml:space="preserve">REGISTRO GAVETA COM ACABAMENTO E CANOPLA CROMADOS, SIMPLES, BITOLA 1/2 " (REF 1509)                                                                                                                                                                                                                                                                                                                                                                                                                       </t>
  </si>
  <si>
    <t xml:space="preserve">REGISTRO GAVETA BRUTO EM LATAO FORJADO, BITOLA 1 1/2 " (REF 1509)                                                                                                                                                                                                                                                                                                                                                                                                                                         </t>
  </si>
  <si>
    <t>117,84</t>
  </si>
  <si>
    <t xml:space="preserve">REGISTRO GAVETA BRUTO EM LATAO FORJADO, BITOLA 2 1/2 " (REF 1509)                                                                                                                                                                                                                                                                                                                                                                                                                                         </t>
  </si>
  <si>
    <t>340,40</t>
  </si>
  <si>
    <t xml:space="preserve">REGISTRO GAVETA BRUTO EM LATAO FORJADO, BITOLA 3 " (REF 1509)                                                                                                                                                                                                                                                                                                                                                                                                                                             </t>
  </si>
  <si>
    <t>412,11</t>
  </si>
  <si>
    <t xml:space="preserve">REGISTRO GAVETA COM ACABAMENTO E CANOPLA CROMADOS, SIMPLES, BITOLA 1 " (REF 1509)                                                                                                                                                                                                                                                                                                                                                                                                                         </t>
  </si>
  <si>
    <t>129,57</t>
  </si>
  <si>
    <t xml:space="preserve">REGISTRO GAVETA COM ACABAMENTO E CANOPLA CROMADOS, SIMPLES, BITOLA 1 1/4 " (REF 1509)                                                                                                                                                                                                                                                                                                                                                                                                                     </t>
  </si>
  <si>
    <t>180,15</t>
  </si>
  <si>
    <t xml:space="preserve">REGISTRO GAVETA COM ACABAMENTO E CANOPLA CROMADOS, SIMPLES, BITOLA 1 1/2 " (REF 1509)                                                                                                                                                                                                                                                                                                                                                                                                                     </t>
  </si>
  <si>
    <t>188,43</t>
  </si>
  <si>
    <t xml:space="preserve">REGISTRO GAVETA BRUTO EM LATAO FORJADO, BITOLA 3/4 " (REF 1509)                                                                                                                                                                                                                                                                                                                                                                                                                                           </t>
  </si>
  <si>
    <t>43,39</t>
  </si>
  <si>
    <t xml:space="preserve">REGISTRO GAVETA BRUTO EM LATAO FORJADO, BITOLA 1 1/4 " (REF 1509)                                                                                                                                                                                                                                                                                                                                                                                                                                         </t>
  </si>
  <si>
    <t>93,34</t>
  </si>
  <si>
    <t xml:space="preserve">REGISTRO GAVETA BRUTO EM LATAO FORJADO, BITOLA 1 " (REF 1509)                                                                                                                                                                                                                                                                                                                                                                                                                                             </t>
  </si>
  <si>
    <t>68,49</t>
  </si>
  <si>
    <t xml:space="preserve">REGISTRO GAVETA BRUTO EM LATAO FORJADO, BITOLA 1/2 " (REF 1509)                                                                                                                                                                                                                                                                                                                                                                                                                                           </t>
  </si>
  <si>
    <t>41,13</t>
  </si>
  <si>
    <t xml:space="preserve">REGISTRO PRESSAO COM ACABAMENTO E CANOPLA CROMADA, SIMPLES, BITOLA 1/2 " (REF 1416)                                                                                                                                                                                                                                                                                                                                                                                                                       </t>
  </si>
  <si>
    <t xml:space="preserve">REGISTRO PRESSAO COM ACABAMENTO E CANOPLA CROMADA, SIMPLES, BITOLA 3/4 " (REF 1416)                                                                                                                                                                                                                                                                                                                                                                                                                       </t>
  </si>
  <si>
    <t>99,83</t>
  </si>
  <si>
    <t xml:space="preserve">REGISTRO GAVETA BRUTO EM LATAO FORJADO, BITOLA 4 " (REF 1509)                                                                                                                                                                                                                                                                                                                                                                                                                                             </t>
  </si>
  <si>
    <t>858,70</t>
  </si>
  <si>
    <t xml:space="preserve">REGISTRO GAVETA BRUTO EM LATAO FORJADO, BITOLA 2 " (REF 1509)                                                                                                                                                                                                                                                                                                                                                                                                                                             </t>
  </si>
  <si>
    <t>164,13</t>
  </si>
  <si>
    <t xml:space="preserve">REGISTRO DE ESFERA PVC, COM CABECA QUADRADA, COM ROSCA EXTERNA, 1/2"                                                                                                                                                                                                                                                                                                                                                                                                                                      </t>
  </si>
  <si>
    <t>27,43</t>
  </si>
  <si>
    <t xml:space="preserve">REGISTRO DE ESFERA PVC, COM BORBOLETA, COM ROSCA EXTERNA, DE 3/4"                                                                                                                                                                                                                                                                                                                                                                                                                                         </t>
  </si>
  <si>
    <t>27,14</t>
  </si>
  <si>
    <t xml:space="preserve">REGISTRO DE ESFERA, PVC, COM VOLANTE, VS, ROSCAVEL, DN 3/4", COM CORPO DIVIDIDO                                                                                                                                                                                                                                                                                                                                                                                                                           </t>
  </si>
  <si>
    <t>34,37</t>
  </si>
  <si>
    <t xml:space="preserve">REGISTRO DE ESFERA PVC, COM CABECA QUADRADA, COM ROSCA EXTERNA, 3/4"                                                                                                                                                                                                                                                                                                                                                                                                                                      </t>
  </si>
  <si>
    <t>36,15</t>
  </si>
  <si>
    <t xml:space="preserve">REGISTRO DE ESFERA DE PASSEIO, PVC PARA POLIETILENO, 20 MM                                                                                                                                                                                                                                                                                                                                                                                                                                                </t>
  </si>
  <si>
    <t xml:space="preserve">REGISTRO DE ESFERA PVC, COM BORBOLETA, COM ROSCA EXTERNA, DE 1/2"                                                                                                                                                                                                                                                                                                                                                                                                                                         </t>
  </si>
  <si>
    <t xml:space="preserve">REGISTRO DE PRESSAO PVC, SOLDAVEL, VOLANTE SIMPLES, DE 20 MM                                                                                                                                                                                                                                                                                                                                                                                                                                              </t>
  </si>
  <si>
    <t xml:space="preserve">REGISTRO DE PRESSAO PVC, ROSCAVEL, VOLANTE SIMPLES, DE 1/2"                                                                                                                                                                                                                                                                                                                                                                                                                                               </t>
  </si>
  <si>
    <t xml:space="preserve">RETROESCAVADEIRA SOBRE RODAS COM CARREGADEIRA, TRACAO 4 X 4, POTENCIA LIQUIDA 72 HP, PESO OPERACIONAL MINIMO DE 7140 KG, CAPACIDADE MINIMA DA CARREGADEIRA DE 0,79 M3 E DA RETROESCAVADEIRA MINIMA DE 0,18 M3, PROFUNDIDADE DE ESCAVACAO MAXIMA DE 4,50 M                                                                                                                                                                                                                                                 </t>
  </si>
  <si>
    <t>450.000,00</t>
  </si>
  <si>
    <t xml:space="preserve">ROLO COMPACTADOR VIBRATORIO TANDEM, ACO LISO, POTENCIA 58 CV, PESO SEM/COM LASTRO 6,5/9,4 T, LARGURA DE TRABALHO 1,20 M                                                                                                                                                                                                                                                                                                                                                                                   </t>
  </si>
  <si>
    <t>783.750,01</t>
  </si>
  <si>
    <t xml:space="preserve">ROLO COMPACTADOR VIBRATORIO REBOCAVEL, CILINDRO DE ACO LISO, POTENCIA DE TRACAO DE 65 CV, PESO DE 4,7 T, IMPACTO DINAMICO TOTAL DE 18,3 T, LARGURA DO ROLO 1,67 M                                                                                                                                                                                                                                                                                                                                         </t>
  </si>
  <si>
    <t>192.660,04</t>
  </si>
  <si>
    <t xml:space="preserve">ROLO COMPACTADOR VIBRATORIO PE DE CARNEIRO, COM CONTROLE REMOTO POR RADIO, POTENCIA  12,5 KW, PESO OPERACIONAL DE 1,675 T, LARGURA DE TRABALHO 0,85 M                                                                                                                                                                                                                                                                                                                                                     </t>
  </si>
  <si>
    <t>872.099,98</t>
  </si>
  <si>
    <t xml:space="preserve">SAIBRO PARA ARGAMASSA (COLETADO NO COMERCIO)                                                                                                                                                                                                                                                                                                                                                                                                                                                              </t>
  </si>
  <si>
    <t xml:space="preserve">ARGILA OU BARRO PARA ATERRO/REATERRO (RETIRADO NA JAZIDA, SEM TRANSPORTE)                                                                                                                                                                                                                                                                                                                                                                                                                                 </t>
  </si>
  <si>
    <t>101,12</t>
  </si>
  <si>
    <t xml:space="preserve">ARGILA, ARGILA VERMELHA OU ARGILA ARENOSA (RETIRADA NA JAZIDA, SEM TRANSPORTE)                                                                                                                                                                                                                                                                                                                                                                                                                            </t>
  </si>
  <si>
    <t xml:space="preserve">ARGILA OU BARRO PARA ATERRO/REATERRO (COM TRANSPORTE ATE 10 KM)                                                                                                                                                                                                                                                                                                                                                                                                                                           </t>
  </si>
  <si>
    <t>141,57</t>
  </si>
  <si>
    <t xml:space="preserve">SELADOR ACRILICO OPACO PREMIUM INTERIOR/EXTERIOR                                                                                                                                                                                                                                                                                                                                                                                                                                                          </t>
  </si>
  <si>
    <t xml:space="preserve">SERRALHEIRO (HORISTA)                                                                                                                                                                                                                                                                                                                                                                                                                                                                                     </t>
  </si>
  <si>
    <t xml:space="preserve">SERVENTE DE OBRAS                                                                                                                                                                                                                                                                                                                                                                                                                                                                                         </t>
  </si>
  <si>
    <t>13,16</t>
  </si>
  <si>
    <t xml:space="preserve">AJUDANTE DE ARMADOR (HORISTA)                                                                                                                                                                                                                                                                                                                                                                                                                                                                             </t>
  </si>
  <si>
    <t xml:space="preserve">CARPINTEIRO AUXILIAR (HORISTA)                                                                                                                                                                                                                                                                                                                                                                                                                                                                            </t>
  </si>
  <si>
    <t xml:space="preserve">AUXILIAR DE SERVICOS GERAIS                                                                                                                                                                                                                                                                                                                                                                                                                                                                               </t>
  </si>
  <si>
    <t xml:space="preserve">APONTADOR OU APROPRIADOR DE MAO DE OBRA (HORISTA)                                                                                                                                                                                                                                                                                                                                                                                                                                                         </t>
  </si>
  <si>
    <t xml:space="preserve">AUXILIAR DE PEDREIRO (HORISTA)                                                                                                                                                                                                                                                                                                                                                                                                                                                                            </t>
  </si>
  <si>
    <t xml:space="preserve">SIFAO EM METAL CROMADO PARA PIA OU LAVATORIO, 1 X 1.1/2 "                                                                                                                                                                                                                                                                                                                                                                                                                                                 </t>
  </si>
  <si>
    <t xml:space="preserve">ANEL DE VEDACAO, PVC FLEXIVEL, 100 MM, PARA SAIDA DE BACIA / VASO SANITARIO                                                                                                                                                                                                                                                                                                                                                                                                                               </t>
  </si>
  <si>
    <t xml:space="preserve">BOLSA DE LIGACAO EM PVC FLEXIVEL PARA VASO SANITARIO 1.1/2 " (40 MM)                                                                                                                                                                                                                                                                                                                                                                                                                                      </t>
  </si>
  <si>
    <t xml:space="preserve">ENGATE/RABICHO FLEXIVEL PLASTICO (PVC OU ABS) BRANCO 1/2 " X 30 CM                                                                                                                                                                                                                                                                                                                                                                                                                                        </t>
  </si>
  <si>
    <t xml:space="preserve">CONJUNTO DE LIGACAO PARA BACIA SANITARIA AJUSTAVEL, EM PLASTICO BRANCO, COM TUBO, CANOPLA E ESPUDE                                                                                                                                                                                                                                                                                                                                                                                                        </t>
  </si>
  <si>
    <t xml:space="preserve">SIFAO PLASTICO TIPO COPO PARA PIA AMERICANA 1.1/2 X 1.1/2 "                                                                                                                                                                                                                                                                                                                                                                                                                                               </t>
  </si>
  <si>
    <t xml:space="preserve">SIFAO PLASTICO TIPO COPO PARA TANQUE, 1.1/4 X 1.1/2 "                                                                                                                                                                                                                                                                                                                                                                                                                                                     </t>
  </si>
  <si>
    <t xml:space="preserve">SIFAO PLASTICO TIPO COPO PARA PIA OU LAVATORIO, 1 X 1.1/2 "                                                                                                                                                                                                                                                                                                                                                                                                                                               </t>
  </si>
  <si>
    <t xml:space="preserve">SIFAO EM METAL CROMADO PARA PIA AMERICANA, 1.1/2 X 2 "                                                                                                                                                                                                                                                                                                                                                                                                                                                    </t>
  </si>
  <si>
    <t xml:space="preserve">VALVULA EM PLASTICO BRANCO PARA TANQUE OU LAVATORIO 1 ", SEM UNHO E SEM LADRAO                                                                                                                                                                                                                                                                                                                                                                                                                            </t>
  </si>
  <si>
    <t xml:space="preserve">VALVULA EM PLASTICO CROMADO PARA LAVATORIO 1 ", SEM UNHO, COM LADRAO                                                                                                                                                                                                                                                                                                                                                                                                                                      </t>
  </si>
  <si>
    <t xml:space="preserve">VALVULA EM PLASTICO CROMADO TIPO AMERICANA PARA PIA DE COZINHA 3.1/2 " X 1.1/2 ", SEM ADAPTADOR                                                                                                                                                                                                                                                                                                                                                                                                           </t>
  </si>
  <si>
    <t xml:space="preserve">VALVULA EM PLASTICO BRANCO PARA TANQUE 1.1/4 " X 1.1/2 ", SEM UNHO E SEM LADRAO                                                                                                                                                                                                                                                                                                                                                                                                                           </t>
  </si>
  <si>
    <t xml:space="preserve">VALVULA EM METAL CROMADO PARA PIA AMERICANA 3.1/2 X 1.1/2 "                                                                                                                                                                                                                                                                                                                                                                                                                                               </t>
  </si>
  <si>
    <t xml:space="preserve">VALVULA EM PLASTICO BRANCO PARA LAVATORIO 1 ", SEM UNHO, COM LADRAO                                                                                                                                                                                                                                                                                                                                                                                                                                       </t>
  </si>
  <si>
    <t xml:space="preserve">SOLDADOR (HORISTA)                                                                                                                                                                                                                                                                                                                                                                                                                                                                                        </t>
  </si>
  <si>
    <t xml:space="preserve">SOLDADOR ELETRICO (PARA SOLDA A SER TESTADA COM RAIOS "X") (HORISTA)                                                                                                                                                                                                                                                                                                                                                                                                                                      </t>
  </si>
  <si>
    <t>23,66</t>
  </si>
  <si>
    <t xml:space="preserve">TECNICO EM SONDAGEM                                                                                                                                                                                                                                                                                                                                                                                                                                                                                       </t>
  </si>
  <si>
    <t>26,65</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</si>
  <si>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</si>
  <si>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</si>
  <si>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</si>
  <si>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RODAPE DE MADEIRA MACICA CUMARU/IPE CHAMPANHE OU EQUIVALENTE DA REGIAO, *1,5 X 7 CM                                                                                                                                                                                                                                                                                                                                                                                                                       </t>
  </si>
  <si>
    <t xml:space="preserve">TABUA NAO APARELHADA *2,5 X 30* CM, EM MACARANDUBA, ANGELIM OU EQUIVALENTE DA REGIAO - BRUTA                                                                                                                                                                                                                                                                                                                                                                                                              </t>
  </si>
  <si>
    <t xml:space="preserve">TABUA  NAO  APARELHADA  *2,5 X 20* CM, EM MACARANDUBA, ANGELIM OU EQUIVALENTE DA REGIAO - BRUTA                                                                                                                                                                                                                                                                                                                                                                                                           </t>
  </si>
  <si>
    <t xml:space="preserve">TABUA *2,5 X 15 CM EM PINUS, MISTA OU EQUIVALENTE DA REGIAO - BRUTA                                                                                                                                                                                                                                                                                                                                                                                                                                       </t>
  </si>
  <si>
    <t xml:space="preserve">TABUA *2,5 X 30 CM EM PINUS, MISTA OU EQUIVALENTE DA REGIAO - BRUTA                                                                                                                                                                                                                                                                                                                                                                                                                                       </t>
  </si>
  <si>
    <t xml:space="preserve">TACO DE MADEIRA PARA PISO, IPE (CERNE) OU EQUIVALENTE DA REGIAO, 7 X 42 CM, E = 2 CM                                                                                                                                                                                                                                                                                                                                                                                                                      </t>
  </si>
  <si>
    <t xml:space="preserve">TAMPAO FOFO SIMPLES COM BASE, CLASSE D400 CARGA MAX 40 T, REDONDO, TAMPA 600 MM, REDE PLUVIAL/ESGOTO (COM INSCRICAO EM RELEVO DO TIPO DE REDE)                                                                                                                                                                                                                                                                                                                                                            </t>
  </si>
  <si>
    <t>754,69</t>
  </si>
  <si>
    <t xml:space="preserve">TAMPAO FOFO SIMPLES COM BASE, CLASSE B125 CARGA MAX 12,5 T, REDONDO, TAMPA 600 MM (COM INSCRICAO EM RELEVO DO TIPO DE REDE)                                                                                                                                                                                                                                                                                                                                                                               </t>
  </si>
  <si>
    <t>570,00</t>
  </si>
  <si>
    <t xml:space="preserve">TE DE FERRO GALVANIZADO, DE 1/2"                                                                                                                                                                                                                                                                                                                                                                                                                                                                          </t>
  </si>
  <si>
    <t xml:space="preserve">TE DE FERRO GALVANIZADO, DE 3/4"                                                                                                                                                                                                                                                                                                                                                                                                                                                                          </t>
  </si>
  <si>
    <t xml:space="preserve">TE DE FERRO GALVANIZADO, DE 1 1/4"                                                                                                                                                                                                                                                                                                                                                                                                                                                                        </t>
  </si>
  <si>
    <t xml:space="preserve">TE DE FERRO GALVANIZADO, DE 1 1/2"                                                                                                                                                                                                                                                                                                                                                                                                                                                                        </t>
  </si>
  <si>
    <t>43,24</t>
  </si>
  <si>
    <t xml:space="preserve">TE DE FERRO GALVANIZADO, DE 2"                                                                                                                                                                                                                                                                                                                                                                                                                                                                            </t>
  </si>
  <si>
    <t xml:space="preserve">TE DE FERRO GALVANIZADO, DE 2 1/2"                                                                                                                                                                                                                                                                                                                                                                                                                                                                        </t>
  </si>
  <si>
    <t>130,04</t>
  </si>
  <si>
    <t xml:space="preserve">TE DE FERRO GALVANIZADO, DE 4"                                                                                                                                                                                                                                                                                                                                                                                                                                                                            </t>
  </si>
  <si>
    <t>321,11</t>
  </si>
  <si>
    <t xml:space="preserve">TE DE FERRO GALVANIZADO, DE 6"                                                                                                                                                                                                                                                                                                                                                                                                                                                                            </t>
  </si>
  <si>
    <t>1.075,12</t>
  </si>
  <si>
    <t xml:space="preserve">TE DE REDUCAO DE FERRO GALVANIZADO, COM ROSCA BSP, DE 3/4" X 1/2"                                                                                                                                                                                                                                                                                                                                                                                                                                         </t>
  </si>
  <si>
    <t xml:space="preserve">TE DE REDUCAO DE FERRO GALVANIZADO, COM ROSCA BSP, DE 1" X 3/4"                                                                                                                                                                                                                                                                                                                                                                                                                                           </t>
  </si>
  <si>
    <t>26,16</t>
  </si>
  <si>
    <t xml:space="preserve">TE DE REDUCAO DE FERRO GALVANIZADO, COM ROSCA BSP, DE 1 1/2" X 3/4"                                                                                                                                                                                                                                                                                                                                                                                                                                       </t>
  </si>
  <si>
    <t>50,80</t>
  </si>
  <si>
    <t xml:space="preserve">TE DE REDUCAO DE FERRO GALVANIZADO, COM ROSCA BSP, DE 2" X 1"                                                                                                                                                                                                                                                                                                                                                                                                                                             </t>
  </si>
  <si>
    <t>75,82</t>
  </si>
  <si>
    <t xml:space="preserve">TE DE REDUCAO DE FERRO GALVANIZADO, COM ROSCA BSP, DE 2" X 1 1/4"                                                                                                                                                                                                                                                                                                                                                                                                                                         </t>
  </si>
  <si>
    <t xml:space="preserve">TE DE REDUCAO DE FERRO GALVANIZADO, COM ROSCA BSP, DE 2 1/2" X 1"                                                                                                                                                                                                                                                                                                                                                                                                                                         </t>
  </si>
  <si>
    <t>140,56</t>
  </si>
  <si>
    <t xml:space="preserve">TE DE REDUCAO DE FERRO GALVANIZADO, COM ROSCA BSP, DE 2 1/2" X 1 1/2"                                                                                                                                                                                                                                                                                                                                                                                                                                     </t>
  </si>
  <si>
    <t xml:space="preserve">TE DE REDUCAO DE FERRO GALVANIZADO, COM ROSCA BSP, DE 2 1/2" X 2"                                                                                                                                                                                                                                                                                                                                                                                                                                         </t>
  </si>
  <si>
    <t>144,64</t>
  </si>
  <si>
    <t xml:space="preserve">TE DE REDUCAO DE FERRO GALVANIZADO, COM ROSCA BSP, DE 3" X 1"                                                                                                                                                                                                                                                                                                                                                                                                                                             </t>
  </si>
  <si>
    <t>202,18</t>
  </si>
  <si>
    <t xml:space="preserve">TE DE REDUCAO DE FERRO GALVANIZADO, COM ROSCA BSP, DE 3" X 1 1/4"                                                                                                                                                                                                                                                                                                                                                                                                                                         </t>
  </si>
  <si>
    <t xml:space="preserve">TE DE REDUCAO DE FERRO GALVANIZADO, COM ROSCA BSP, DE 3" X 1 1/2"                                                                                                                                                                                                                                                                                                                                                                                                                                         </t>
  </si>
  <si>
    <t xml:space="preserve">TE DE REDUCAO DE FERRO GALVANIZADO, COM ROSCA BSP, DE 3" X 2"                                                                                                                                                                                                                                                                                                                                                                                                                                             </t>
  </si>
  <si>
    <t xml:space="preserve">TE DE REDUCAO DE FERRO GALVANIZADO, COM ROSCA BSP, DE 3" X 2 1/2"                                                                                                                                                                                                                                                                                                                                                                                                                                         </t>
  </si>
  <si>
    <t xml:space="preserve">TE DE REDUCAO DE FERRO GALVANIZADO, COM ROSCA BSP, DE 4" X 2"                                                                                                                                                                                                                                                                                                                                                                                                                                             </t>
  </si>
  <si>
    <t>382,81</t>
  </si>
  <si>
    <t xml:space="preserve">TE DE REDUCAO DE FERRO GALVANIZADO, COM ROSCA BSP, DE 4" X 3"                                                                                                                                                                                                                                                                                                                                                                                                                                             </t>
  </si>
  <si>
    <t xml:space="preserve">TE DE REDUCAO DE FERRO GALVANIZADO, COM ROSCA BSP, DE 2 1/2" X 1 1/4"                                                                                                                                                                                                                                                                                                                                                                                                                                     </t>
  </si>
  <si>
    <t xml:space="preserve">TE DE REDUCAO DE FERRO GALVANIZADO, COM ROSCA BSP, DE 2" X 1 1/2"                                                                                                                                                                                                                                                                                                                                                                                                                                         </t>
  </si>
  <si>
    <t xml:space="preserve">TE DE REDUCAO DE FERRO GALVANIZADO, COM ROSCA BSP, DE 1 1/2" X 1"                                                                                                                                                                                                                                                                                                                                                                                                                                         </t>
  </si>
  <si>
    <t xml:space="preserve">TE DE REDUCAO DE FERRO GALVANIZADO, COM ROSCA BSP, DE 1" X 1/2"                                                                                                                                                                                                                                                                                                                                                                                                                                           </t>
  </si>
  <si>
    <t xml:space="preserve">TE DE FERRO GALVANIZADO, DE 5"                                                                                                                                                                                                                                                                                                                                                                                                                                                                            </t>
  </si>
  <si>
    <t>458,69</t>
  </si>
  <si>
    <t xml:space="preserve">TE DE FERRO GALVANIZADO, DE 3"                                                                                                                                                                                                                                                                                                                                                                                                                                                                            </t>
  </si>
  <si>
    <t>174,17</t>
  </si>
  <si>
    <t xml:space="preserve">TE DE FERRO GALVANIZADO, DE 1"                                                                                                                                                                                                                                                                                                                                                                                                                                                                            </t>
  </si>
  <si>
    <t>22,30</t>
  </si>
  <si>
    <t xml:space="preserve">TE, PVC PBA, BBB, 90 GRAUS, DN 50 / DE 60 MM, PARA REDE AGUA (NBR 10351)                                                                                                                                                                                                                                                                                                                                                                                                                                  </t>
  </si>
  <si>
    <t>28,90</t>
  </si>
  <si>
    <t xml:space="preserve">TE, PVC, 90 GRAUS, BBB, JE, DN 200 MM, PARA REDE COLETORA ESGOTO                                                                                                                                                                                                                                                                                                                                                                                                                                          </t>
  </si>
  <si>
    <t>225,49</t>
  </si>
  <si>
    <t xml:space="preserve">TE, PVC PBA, BBB, 90 GRAUS, DN 75 / DE 85 MM, PARA REDE AGUA (NBR 10351)                                                                                                                                                                                                                                                                                                                                                                                                                                  </t>
  </si>
  <si>
    <t xml:space="preserve">TE SANITARIO, PVC, DN 100 X 100 MM, SERIE NORMAL, PARA ESGOTO PREDIAL                                                                                                                                                                                                                                                                                                                                                                                                                                     </t>
  </si>
  <si>
    <t>17,53</t>
  </si>
  <si>
    <t xml:space="preserve">TE PVC ROSCAVEL 90 GRAUS, 1", PARA  AGUA FRIA PREDIAL                                                                                                                                                                                                                                                                                                                                                                                                                                                     </t>
  </si>
  <si>
    <t xml:space="preserve">TE SANITARIO, PVC, DN 50 X 50 MM, SERIE NORMAL, PARA ESGOTO PREDIAL                                                                                                                                                                                                                                                                                                                                                                                                                                       </t>
  </si>
  <si>
    <t>8,23</t>
  </si>
  <si>
    <t xml:space="preserve">TE PVC, ROSCAVEL, 90 GRAUS, 1/2",  AGUA FRIA PREDIAL                                                                                                                                                                                                                                                                                                                                                                                                                                                      </t>
  </si>
  <si>
    <t xml:space="preserve">TE PVC, SOLDAVEL, COM ROSCA NA BOLSA CENTRAL, 90 GRAUS, 32 MM X 3/4", PARA AGUA FRIA PREDIAL                                                                                                                                                                                                                                                                                                                                                                                                              </t>
  </si>
  <si>
    <t>15,36</t>
  </si>
  <si>
    <t xml:space="preserve">TE DE REDUCAO, PVC, SOLDAVEL, 90 GRAUS, 25 MM X 20 MM, PARA AGUA FRIA PREDIAL                                                                                                                                                                                                                                                                                                                                                                                                                             </t>
  </si>
  <si>
    <t xml:space="preserve">TE DE INSPECAO, PVC,  100 X 75 MM, SERIE NORMAL PARA ESGOTO PREDIAL                                                                                                                                                                                                                                                                                                                                                                                                                                       </t>
  </si>
  <si>
    <t>44,96</t>
  </si>
  <si>
    <t xml:space="preserve">TE DE REDUCAO, PVC, SOLDAVEL, 90 GRAUS, 110 MM X 60 MM, PARA AGUA FRIA PREDIAL                                                                                                                                                                                                                                                                                                                                                                                                                            </t>
  </si>
  <si>
    <t>158,74</t>
  </si>
  <si>
    <t xml:space="preserve">TE DE REDUCAO, PVC, SOLDAVEL, 90 GRAUS, 50 MM X 20 MM, PARA AGUA FRIA PREDIAL                                                                                                                                                                                                                                                                                                                                                                                                                             </t>
  </si>
  <si>
    <t>9,64</t>
  </si>
  <si>
    <t xml:space="preserve">TE PVC, SOLDAVEL, COM ROSCA NA BOLSA CENTRAL, 90 GRAUS, 20 MM X 1/2", PARA AGUA FRIA PREDIAL                                                                                                                                                                                                                                                                                                                                                                                                              </t>
  </si>
  <si>
    <t xml:space="preserve">TE PVC, ROSCAVEL, 90 GRAUS, 2",  AGUA FRIA PREDIAL                                                                                                                                                                                                                                                                                                                                                                                                                                                        </t>
  </si>
  <si>
    <t>54,61</t>
  </si>
  <si>
    <t xml:space="preserve">TE PVC, SOLDAVEL, COM BUCHA DE LATAO NA BOLSA CENTRAL, 90 GRAUS, 32 MM X 3/4", PARA AGUA FRIA PREDIAL                                                                                                                                                                                                                                                                                                                                                                                                     </t>
  </si>
  <si>
    <t xml:space="preserve">TE PVC SOLDAVEL, BBB, 90 GRAUS, DN 40 MM, PARA ESGOTO SECUNDARIO PREDIAL                                                                                                                                                                                                                                                                                                                                                                                                                                  </t>
  </si>
  <si>
    <t xml:space="preserve">TE PVC, ROSCAVEL, 90 GRAUS, 1 1/2", AGUA FRIA PREDIAL                                                                                                                                                                                                                                                                                                                                                                                                                                                     </t>
  </si>
  <si>
    <t>28,72</t>
  </si>
  <si>
    <t xml:space="preserve">TE DE REDUCAO COM ROSCA, PVC, 90 GRAUS, 1 X 3/4", PARA AGUA FRIA PREDIAL                                                                                                                                                                                                                                                                                                                                                                                                                                  </t>
  </si>
  <si>
    <t>12,57</t>
  </si>
  <si>
    <t xml:space="preserve">TE DE REDUCAO COM ROSCA, PVC, 90 GRAUS, 3/4 X 1/2", PARA AGUA FRIA PREDIAL                                                                                                                                                                                                                                                                                                                                                                                                                                </t>
  </si>
  <si>
    <t xml:space="preserve">TE PVC, SOLDAVEL, COM BUCHA DE LATAO NA BOLSA CENTRAL, 90 GRAUS, 20 MM X 1/2", PARA AGUA FRIA PREDIAL                                                                                                                                                                                                                                                                                                                                                                                                     </t>
  </si>
  <si>
    <t>10,21</t>
  </si>
  <si>
    <t xml:space="preserve">TE PVC, SOLDAVEL, COM BUCHA DE LATAO NA BOLSA CENTRAL, 90 GRAUS, 25 MM X 3/4", PARA AGUA FRIA PREDIAL                                                                                                                                                                                                                                                                                                                                                                                                     </t>
  </si>
  <si>
    <t xml:space="preserve">TE PVC, ROSCAVEL, 90 GRAUS, 3/4", AGUA FRIA PREDIAL                                                                                                                                                                                                                                                                                                                                                                                                                                                       </t>
  </si>
  <si>
    <t xml:space="preserve">TE DE REDUCAO COM ROSCA, PVC, 90 GRAUS, 1.1/2" X 3/4", AGUA FRIA PREDIAL                                                                                                                                                                                                                                                                                                                                                                                                                                  </t>
  </si>
  <si>
    <t>25,65</t>
  </si>
  <si>
    <t xml:space="preserve">TE DE REDUCAO, PVC, SOLDAVEL, 90 GRAUS, 40 MM X 32 MM, PARA AGUA FRIA PREDIAL                                                                                                                                                                                                                                                                                                                                                                                                                             </t>
  </si>
  <si>
    <t xml:space="preserve">TE DE REDUCAO, PVC, SOLDAVEL, 90 GRAUS, 50 MM X 25 MM, PARA AGUA FRIA PREDIAL                                                                                                                                                                                                                                                                                                                                                                                                                             </t>
  </si>
  <si>
    <t>11,35</t>
  </si>
  <si>
    <t xml:space="preserve">TE DE REDUCAO, PVC, SOLDAVEL, 90 GRAUS, 50 MM X 32 MM, PARA AGUA FRIA PREDIAL                                                                                                                                                                                                                                                                                                                                                                                                                             </t>
  </si>
  <si>
    <t xml:space="preserve">TE DE REDUCAO, PVC, SOLDAVEL, 90 GRAUS, 50 MM X 40 MM, PARA AGUA FRIA PREDIAL                                                                                                                                                                                                                                                                                                                                                                                                                             </t>
  </si>
  <si>
    <t>20,17</t>
  </si>
  <si>
    <t xml:space="preserve">TE DE REDUCAO, PVC, SOLDAVEL, 90 GRAUS, 75 MM X 50 MM, PARA AGUA FRIA PREDIAL                                                                                                                                                                                                                                                                                                                                                                                                                             </t>
  </si>
  <si>
    <t>47,48</t>
  </si>
  <si>
    <t xml:space="preserve">TE DE REDUCAO, PVC, SOLDAVEL, 90 GRAUS, 85 MM X 60 MM, PARA AGUA FRIA PREDIAL                                                                                                                                                                                                                                                                                                                                                                                                                             </t>
  </si>
  <si>
    <t>109,72</t>
  </si>
  <si>
    <t xml:space="preserve">TE PVC, SOLDAVEL, COM ROSCA NA BOLSA CENTRAL, 90 GRAUS, 25 MM X 1/2", PARA AGUA FRIA PREDIAL                                                                                                                                                                                                                                                                                                                                                                                                              </t>
  </si>
  <si>
    <t xml:space="preserve">TE DE REDUCAO, PVC, SOLDAVEL, 90 GRAUS, 32 MM X 25 MM, PARA AGUA FRIA PREDIAL                                                                                                                                                                                                                                                                                                                                                                                                                             </t>
  </si>
  <si>
    <t>7,45</t>
  </si>
  <si>
    <t xml:space="preserve">TE PVC, SOLDAVEL, COM BUCHA DE LATAO NA BOLSA CENTRAL, 90 GRAUS, 25 MM X 1/2", PARA AGUA FRIA PREDIAL                                                                                                                                                                                                                                                                                                                                                                                                     </t>
  </si>
  <si>
    <t>11,15</t>
  </si>
  <si>
    <t xml:space="preserve">TE SOLDAVEL, PVC, 90 GRAUS, 20 MM, PARA AGUA FRIA PREDIAL (NBR 5648)                                                                                                                                                                                                                                                                                                                                                                                                                                      </t>
  </si>
  <si>
    <t xml:space="preserve">TE SOLDAVEL, PVC, 90 GRAUS, 25 MM, PARA AGUA FRIA PREDIAL (NBR 5648)                                                                                                                                                                                                                                                                                                                                                                                                                                      </t>
  </si>
  <si>
    <t xml:space="preserve">TE SOLDAVEL, PVC, 90 GRAUS, 32 MM, PARA AGUA FRIA PREDIAL (NBR 5648)                                                                                                                                                                                                                                                                                                                                                                                                                                      </t>
  </si>
  <si>
    <t>4,21</t>
  </si>
  <si>
    <t xml:space="preserve">TE SOLDAVEL, PVC, 90 GRAUS, 40 MM, PARA AGUA FRIA PREDIAL (NBR 5648)                                                                                                                                                                                                                                                                                                                                                                                                                                      </t>
  </si>
  <si>
    <t xml:space="preserve">TE SOLDAVEL, PVC, 90 GRAUS,50 MM, PARA AGUA FRIA PREDIAL (NBR 5648)                                                                                                                                                                                                                                                                                                                                                                                                                                       </t>
  </si>
  <si>
    <t>10,75</t>
  </si>
  <si>
    <t xml:space="preserve">TE SOLDAVEL, PVC, 90 GRAUS, 60 MM, PARA AGUA FRIA PREDIAL (NBR 5648)                                                                                                                                                                                                                                                                                                                                                                                                                                      </t>
  </si>
  <si>
    <t xml:space="preserve">TE SOLDAVEL, PVC, 90 GRAUS, 75 MM, PARA AGUA FRIA PREDIAL (NBR 5648)                                                                                                                                                                                                                                                                                                                                                                                                                                      </t>
  </si>
  <si>
    <t>64,02</t>
  </si>
  <si>
    <t xml:space="preserve">TE SOLDAVEL, PVC, 90 GRAUS, 85 MM, PARA AGUA FRIA PREDIAL (NBR 5648)                                                                                                                                                                                                                                                                                                                                                                                                                                      </t>
  </si>
  <si>
    <t>87,05</t>
  </si>
  <si>
    <t xml:space="preserve">TE SOLDAVEL, PVC, 90 GRAUS, 110 MM, PARA AGUA FRIA PREDIAL (NBR 5648)                                                                                                                                                                                                                                                                                                                                                                                                                                     </t>
  </si>
  <si>
    <t>186,93</t>
  </si>
  <si>
    <t xml:space="preserve">TECNICO EM LABORATORIO E CAMPO DE CONSTRUCAO CIVIL (HORISTA)                                                                                                                                                                                                                                                                                                                                                                                                                                              </t>
  </si>
  <si>
    <t xml:space="preserve">TELA DE ACO SOLDADA NERVURADA, CA-60, Q-138, (2,20 KG/M2), DIAMETRO DO FIO = 4,2 MM, LARGURA = 2,45 M, ESPACAMENTO DA MALHA = 10  X 10 CM                                                                                                                                                                                                                                                                                                                                                                 </t>
  </si>
  <si>
    <t xml:space="preserve">TELA DE ACO SOLDADA NERVURADA, CA-60, Q-196, (3,11 KG/M2), DIAMETRO DO FIO = 5,0 MM, LARGURA = 2,45 M, ESPACAMENTO DA MALHA = 10 X 10 CM                                                                                                                                                                                                                                                                                                                                                                  </t>
  </si>
  <si>
    <t xml:space="preserve">TELA DE ARAME GALVANIZADA QUADRANGULAR / LOSANGULAR, FIO 2,77 MM (12 BWG), MALHA 5 X 5 CM, H = 2 M                                                                                                                                                                                                                                                                                                                                                                                                        </t>
  </si>
  <si>
    <t>45,70</t>
  </si>
  <si>
    <t xml:space="preserve">TELA EM METAL PARA ESTUQUE (DEPLOYE)                                                                                                                                                                                                                                                                                                                                                                                                                                                                      </t>
  </si>
  <si>
    <t xml:space="preserve">TELA DE ARAME GALVANIZADA QUADRANGULAR / LOSANGULAR, FIO 3,4 MM (10 BWG), MALHA 5 X 5 CM, H = 2 M                                                                                                                                                                                                                                                                                                                                                                                                         </t>
  </si>
  <si>
    <t>71,51</t>
  </si>
  <si>
    <t xml:space="preserve">TELA DE ARAME ONDULADA, FIO *2,77* MM (12 BWG), MALHA 5 X 5 CM, H = 2 M                                                                                                                                                                                                                                                                                                                                                                                                                                   </t>
  </si>
  <si>
    <t xml:space="preserve">TELA DE ARAME GALVANIZADA QUADRANGULAR / LOSANGULAR, FIO 2,11 MM (14 BWG), MALHA 5 X 5 CM, H = 2 M                                                                                                                                                                                                                                                                                                                                                                                                        </t>
  </si>
  <si>
    <t xml:space="preserve">TELA FACHADEIRA EM POLIETILENO, ROLO DE 3 X 100 M (L X C), COR BRANCA, SEM LOGOMARCA - PARA PROTECAO DE OBRAS                                                                                                                                                                                                                                                                                                                                                                                             </t>
  </si>
  <si>
    <t xml:space="preserve">TELHA DE BARRO / CERAMICA, NAO ESMALTADA, TIPO COLONIAL, CANAL, PLAN, PAULISTA, COMPRIMENTO DE *44 A 50* CM, RENDIMENTO DE COBERTURA DE *26* TELHAS/M2                                                                                                                                                                                                                                                                                                                                                    </t>
  </si>
  <si>
    <t>1.407,88</t>
  </si>
  <si>
    <t xml:space="preserve">TELHA DE BARRO / CERAMICA, NAO ESMALTADA, TIPO ROMANA, AMERICANA, PORTUGUESA, FRANCESA, COMPRIMENTO DE *41* CM,  RENDIMENTO DE *16* TELHAS/M2                                                                                                                                                                                                                                                                                                                                                             </t>
  </si>
  <si>
    <t xml:space="preserve">CUMEEIRA PARA TELHA CERAMICA, COMPRIMENTO DE *41* CM, RENDIMENTO DE *3* TELHAS/M                                                                                                                                                                                                                                                                                                                                                                                                                          </t>
  </si>
  <si>
    <t xml:space="preserve">TELHA DE FIBRA DE VIDRO ONDULADA INCOLOR, E = 0,6 MM, DE *0,50 X 2,44* M                                                                                                                                                                                                                                                                                                                                                                                                                                  </t>
  </si>
  <si>
    <t xml:space="preserve">TELHA DE FIBROCIMENTO ONDULADA E = 6 MM, DE 1,83 X 1,10 M (SEM AMIANTO)                                                                                                                                                                                                                                                                                                                                                                                                                                   </t>
  </si>
  <si>
    <t xml:space="preserve">TELHA DE FIBROCIMENTO ONDULADA E = 8 MM, DE 2,44 X 1,10 M (SEM AMIANTO)                                                                                                                                                                                                                                                                                                                                                                                                                                   </t>
  </si>
  <si>
    <t xml:space="preserve">TELHA DE FIBROCIMENTO ONDULADA E = 4 MM, DE 1,22 X 0,50 M (SEM AMIANTO)                                                                                                                                                                                                                                                                                                                                                                                                                                   </t>
  </si>
  <si>
    <t xml:space="preserve">TELHA DE FIBROCIMENTO ONDULADA E = 8 MM, DE 1,53 X 1,10 M (SEM AMIANTO)                                                                                                                                                                                                                                                                                                                                                                                                                                   </t>
  </si>
  <si>
    <t xml:space="preserve">TELHA DE FIBROCIMENTO ONDULADA E = 8 MM, DE 1,83 X 1,10 M (SEM AMIANTO)                                                                                                                                                                                                                                                                                                                                                                                                                                   </t>
  </si>
  <si>
    <t xml:space="preserve">TELHA DE FIBROCIMENTO ONDULADA E = 6 MM, DE 2,44 X 1,10 M (SEM AMIANTO)                                                                                                                                                                                                                                                                                                                                                                                                                                   </t>
  </si>
  <si>
    <t xml:space="preserve">TELHA DE FIBROCIMENTO ONDULADA E = 6 MM, DE 1,53 X 1,10 M (SEM AMIANTO)                                                                                                                                                                                                                                                                                                                                                                                                                                   </t>
  </si>
  <si>
    <t xml:space="preserve">TELHA DE FIBROCIMENTO ONDULADA E = 6 MM, DE 3,66 X 1,10 M (SEM AMIANTO)                                                                                                                                                                                                                                                                                                                                                                                                                                   </t>
  </si>
  <si>
    <t xml:space="preserve">TELHA ESTRUTURAL DE FIBROCIMENTO 1 ABA, DE 0,52 X 7,20 M (SEM AMIANTO)                                                                                                                                                                                                                                                                                                                                                                                                                                    </t>
  </si>
  <si>
    <t xml:space="preserve">TELHA DE FIBROCIMENTO ONDULADA E = 4 MM, DE 2,44 X 0,50 M (SEM AMIANTO)                                                                                                                                                                                                                                                                                                                                                                                                                                   </t>
  </si>
  <si>
    <t xml:space="preserve">CUMEEIRA SHED PARA TELHA ONDULADA DE FIBROCIMENTO, E = 6 MM, ABA 280 MM, COMPRIMENTO 1100 MM (SEM AMIANTO)                                                                                                                                                                                                                                                                                                                                                                                                </t>
  </si>
  <si>
    <t xml:space="preserve">CUMEEIRA NORMAL PARA TELHA ESTRUTURAL DE FIBROCIMENTO 2 ABAS, E = 6 MM, DE 1050 X 935 MM (SEM AMIANTO)                                                                                                                                                                                                                                                                                                                                                                                                    </t>
  </si>
  <si>
    <t xml:space="preserve">CUMEEIRA UNIVERSAL PARA TELHA ONDULADA DE FIBROCIMENTO, E = 6 MM, ABA 210 MM, COMPRIMENTO 1100 MM (SEM AMIANTO)                                                                                                                                                                                                                                                                                                                                                                                           </t>
  </si>
  <si>
    <t xml:space="preserve">TELHA ESTRUTURAL DE FIBROCIMENTO 2 ABAS, DE 1,00 X 7,40 M (SEM AMIANTO)                                                                                                                                                                                                                                                                                                                                                                                                                                   </t>
  </si>
  <si>
    <t xml:space="preserve">TELHA ESTRUTURAL DE FIBROCIMENTO 1 ABA, DE 0,52 X 2,50 M (SEM AMIANTO)                                                                                                                                                                                                                                                                                                                                                                                                                                    </t>
  </si>
  <si>
    <t xml:space="preserve">TELHA ESTRUTURAL DE FIBROCIMENTO 1 ABA, DE 0,52 X 4,00 M (SEM AMIANTO)                                                                                                                                                                                                                                                                                                                                                                                                                                    </t>
  </si>
  <si>
    <t xml:space="preserve">TELHA ESTRUTURAL DE FIBROCIMENTO 1 ABA, DE 0,52 X 5,00 M (SEM AMIANTO)                                                                                                                                                                                                                                                                                                                                                                                                                                    </t>
  </si>
  <si>
    <t xml:space="preserve">TELHA ESTRUTURAL DE FIBROCIMENTO 1 ABA, DE 0,52 X 5,50 M (SEM AMIANTO)                                                                                                                                                                                                                                                                                                                                                                                                                                    </t>
  </si>
  <si>
    <t xml:space="preserve">TELHA ESTRUTURAL DE FIBROCIMENTO 1 ABA, DE 0,52 X 6,50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</si>
  <si>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</si>
  <si>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</si>
  <si>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</si>
  <si>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9,20 M (SEM AMIANTO)                                                                                                                                                                                                                                                                                                                                                                                                                                   </t>
  </si>
  <si>
    <t xml:space="preserve">TELHA ESTRUTURAL DE FIBROCIMENTO 1 ABA, DE 0,52 X 3,60 M (SEM AMIANTO)                                                                                                                                                                                                                                                                                                                                                                                                                                    </t>
  </si>
  <si>
    <t xml:space="preserve">RUFO PARA TELHA ONDULADA DE FIBROCIMENTO, E = 6 MM, ABA *260* MM, COMPRIMENTO 1100 MM (SEM AMIANTO)                                                                                                                                                                                                                                                                                                                                                                                                       </t>
  </si>
  <si>
    <t xml:space="preserve">TELHA TRAPEZOIDAL EM ACO ZINCADO, SEM PINTURA, ALTURA DE APROXIMADAMENTE 40 MM, ESPESSURA DE 0,50 MM E LARGURA UTIL DE 980 MM                                                                                                                                                                                                                                                                                                                                                                             </t>
  </si>
  <si>
    <t xml:space="preserve">TELHA DE VIDRO TIPO FRANCESA, *39 X 23* CM                                                                                                                                                                                                                                                                                                                                                                                                                                                                </t>
  </si>
  <si>
    <t>37,53</t>
  </si>
  <si>
    <t xml:space="preserve">TELHA VIDRO TIPO CANAL OU COLONIAL, C = 46 A 50 CM                                                                                                                                                                                                                                                                                                                                                                                                                                                        </t>
  </si>
  <si>
    <t>41,44</t>
  </si>
  <si>
    <t xml:space="preserve">LOCACAO DE TEODOLITO ELETRONICO, PRECISAO ANGULAR DE 5 A 7 SEGUNDOS, INCLUINDO TRIPE                                                                                                                                                                                                                                                                                                                                                                                                                      </t>
  </si>
  <si>
    <t xml:space="preserve">LOCACAO DE NIVEL OPTICO, COM PRECISAO DE 0,7 MM, AUMENTO DE 32X                                                                                                                                                                                                                                                                                                                                                                                                                                           </t>
  </si>
  <si>
    <t xml:space="preserve">TERRA VEGETAL (GRANEL)                                                                                                                                                                                                                                                                                                                                                                                                                                                                                    </t>
  </si>
  <si>
    <t xml:space="preserve">TIJOLO CERAMICO MACICO APARENTE 2 FUROS, *6,5 X 10 X 20* CM (L X A X C)                                                                                                                                                                                                                                                                                                                                                                                                                                   </t>
  </si>
  <si>
    <t xml:space="preserve">TIJOLO CERAMICO MACICO COMUM *5 X 10 X 20* CM (L X A X C)                                                                                                                                                                                                                                                                                                                                                                                                                                                 </t>
  </si>
  <si>
    <t xml:space="preserve">TIJOLO CERAMICO MACICO APARENTE *6 X 12 X 24* CM (L X A X C)                                                                                                                                                                                                                                                                                                                                                                                                                                              </t>
  </si>
  <si>
    <t>1,46</t>
  </si>
  <si>
    <t xml:space="preserve">BLOCO CERAMICO / TIJOLO VAZADO PARA ALVENARIA DE VEDACAO, 6 FUROS NA HORIZONTAL, 9 X 14 X 19 CM (L X A X C)                                                                                                                                                                                                                                                                                                                                                                                               </t>
  </si>
  <si>
    <t xml:space="preserve">BLOCO CERAMICO / TIJOLO VAZADO PARA ALVENARIA DE VEDACAO, 8 FUROS NA HORIZONTAL, 9 X 19 X 29 CM (L X A X C)                                                                                                                                                                                                                                                                                                                                                                                               </t>
  </si>
  <si>
    <t>0,95</t>
  </si>
  <si>
    <t xml:space="preserve">BLOCO CERAMICO / TIJOLO VAZADO PARA ALVENARIA DE VEDACAO, 4 FUROS NA HORIZONTAL, DE 9 X 9 X 19 CM (L X A X C)                                                                                                                                                                                                                                                                                                                                                                                             </t>
  </si>
  <si>
    <t xml:space="preserve">BLOCO CERAMICO / TIJOLO VAZADO PARA ALVENARIA DE VEDACAO, 8 FUROS NA HORIZONTAL, DE 9 X 19 X 19 CM (L XA X C)                                                                                                                                                                                                                                                                                                                                                                                             </t>
  </si>
  <si>
    <t xml:space="preserve">ELEMENTO VAZADO CERAMICO QUADRADO (TIPO RETO OU REDONDO), *7 A 9 X 20 X 20* CM (L X A X C)                                                                                                                                                                                                                                                                                                                                                                                                                </t>
  </si>
  <si>
    <t xml:space="preserve">TIL PARA LIGACAO PREDIAL, EM PVC, JE, BBB, DN 100 X 100 MM, PARA REDE COLETORA ESGOTO                                                                                                                                                                                                                                                                                                                                                                                                                     </t>
  </si>
  <si>
    <t>77,29</t>
  </si>
  <si>
    <t xml:space="preserve">TINTA ESMALTE SINTETICO PREMIUM FOSCO                                                                                                                                                                                                                                                                                                                                                                                                                                                                     </t>
  </si>
  <si>
    <t>42,08</t>
  </si>
  <si>
    <t xml:space="preserve">TINTA ESMALTE SINTETICO PREMIUM BRILHANTE                                                                                                                                                                                                                                                                                                                                                                                                                                                                 </t>
  </si>
  <si>
    <t>41,51</t>
  </si>
  <si>
    <t xml:space="preserve">TINTA ESMALTE SINTETICO PREMIUM DE DUPLA ACAO GRAFITE FOSCO PARA SUPERFICIES METALICAS FERROSAS                                                                                                                                                                                                                                                                                                                                                                                                           </t>
  </si>
  <si>
    <t>45,92</t>
  </si>
  <si>
    <t xml:space="preserve">TINTA EPOXI BASE AGUA PREMIUM, BRANCA                                                                                                                                                                                                                                                                                                                                                                                                                                                                     </t>
  </si>
  <si>
    <t>85,64</t>
  </si>
  <si>
    <t xml:space="preserve">TINTA ESMALTE SINTETICO PREMIUM DE EFEITO PROTETOR DE SUPERFICIE METALICA ALUMINIO                                                                                                                                                                                                                                                                                                                                                                                                                        </t>
  </si>
  <si>
    <t>50,68</t>
  </si>
  <si>
    <t xml:space="preserve">FUNDO ANTICORROSIVO PARA METAIS FERROSOS (ZARCAO)                                                                                                                                                                                                                                                                                                                                                                                                                                                         </t>
  </si>
  <si>
    <t>44,77</t>
  </si>
  <si>
    <t xml:space="preserve">TINTA ESMALTE SINTETICO PREMIUM ACETINADO                                                                                                                                                                                                                                                                                                                                                                                                                                                                 </t>
  </si>
  <si>
    <t>42,87</t>
  </si>
  <si>
    <t xml:space="preserve">TINTA ASFALTICA IMPERMEABILIZANTE DILUIDA EM SOLVENTE, PARA MATERIAIS CIMENTICIOS, METAL E MADEIRA                                                                                                                                                                                                                                                                                                                                                                                                        </t>
  </si>
  <si>
    <t>23,93</t>
  </si>
  <si>
    <t xml:space="preserve">TINTA BORRACHA CLORADA, ACABAMENTO SEMIBRILHO, QUALQUER COR                                                                                                                                                                                                                                                                                                                                                                                                                                               </t>
  </si>
  <si>
    <t>85,40</t>
  </si>
  <si>
    <t xml:space="preserve">SELANTE DE BASE ASFALTICA PARA VEDACAO                                                                                                                                                                                                                                                                                                                                                                                                                                                                    </t>
  </si>
  <si>
    <t>45,31</t>
  </si>
  <si>
    <t xml:space="preserve">TINTA ASFALTICA IMPERMEABILIZANTE DISPERSA EM AGUA, PARA MATERIAIS CIMENTICIOS                                                                                                                                                                                                                                                                                                                                                                                                                            </t>
  </si>
  <si>
    <t xml:space="preserve">ADITIVO ADESIVO LIQUIDO PARA ARGAMASSAS DE REVESTIMENTOS CIMENTICIOS                                                                                                                                                                                                                                                                                                                                                                                                                                      </t>
  </si>
  <si>
    <t>17,41</t>
  </si>
  <si>
    <t xml:space="preserve">IMUNIZANTE PARA MADEIRA, INCOLOR                                                                                                                                                                                                                                                                                                                                                                                                                                                                          </t>
  </si>
  <si>
    <t>32,50</t>
  </si>
  <si>
    <t xml:space="preserve">TINTA MINERAL IMPERMEAVEL EM PO, BRANCA                                                                                                                                                                                                                                                                                                                                                                                                                                                                   </t>
  </si>
  <si>
    <t xml:space="preserve">TINTA ACRILICA A BASE DE SOLVENTE, PARA SINALIZACAO HORIZONTAL VIARIA (NBR 11862)                                                                                                                                                                                                                                                                                                                                                                                                                         </t>
  </si>
  <si>
    <t xml:space="preserve">TINTA ACRILICA PREMIUM PARA PISO                                                                                                                                                                                                                                                                                                                                                                                                                                                                          </t>
  </si>
  <si>
    <t xml:space="preserve">TINTA/RESINA ACRILICA PREMIUM PARA CERAMICA, PEDRAS E OUTROS                                                                                                                                                                                                                                                                                                                                                                                                                                              </t>
  </si>
  <si>
    <t xml:space="preserve">RESINA ACRILICA PREMIUM BASE AGUA - COR BRANCA                                                                                                                                                                                                                                                                                                                                                                                                                                                            </t>
  </si>
  <si>
    <t xml:space="preserve">TINTA LATEX ACRILICA PREMIUM, COR BRANCO FOSCO                                                                                                                                                                                                                                                                                                                                                                                                                                                            </t>
  </si>
  <si>
    <t xml:space="preserve">TOMADA INDUSTRIAL DE EMBUTIR 3P+T 30 A, 440 V, COM TRAVA, SEM PLACA                                                                                                                                                                                                                                                                                                                                                                                                                                       </t>
  </si>
  <si>
    <t>50,39</t>
  </si>
  <si>
    <t xml:space="preserve">TOMADA INDUSTRIAL DE EMBUTIR 3P+T 30 A, 440 V, COM TRAVA, COM PLACA                                                                                                                                                                                                                                                                                                                                                                                                                                       </t>
  </si>
  <si>
    <t>53,47</t>
  </si>
  <si>
    <t xml:space="preserve">TOMADA 2P+T 10A, 250V, CONJUNTO MONTADO PARA EMBUTIR 4" X 2" (PLACA + SUPORTE + MODULO)                                                                                                                                                                                                                                                                                                                                                                                                                   </t>
  </si>
  <si>
    <t>10,86</t>
  </si>
  <si>
    <t xml:space="preserve">TAMPA CEGA EM PVC PARA CONDULETE 4 X 2"                                                                                                                                                                                                                                                                                                                                                                                                                                                                   </t>
  </si>
  <si>
    <t xml:space="preserve">PLACA/TAMPA CEGA EM LATAO ESCOVADO PARA CONDULETE EM LIGA DE ALUMINIO 4 X 4"                                                                                                                                                                                                                                                                                                                                                                                                                              </t>
  </si>
  <si>
    <t xml:space="preserve">BUCHA DE NYLON SEM ABA S10, COM PARAFUSO DE 6,10 X 65 MM EM ACO ZINCADO COM ROSCA SOBERBA, CABECA CHATA E FENDA PHILLIPS                                                                                                                                                                                                                                                                                                                                                                                  </t>
  </si>
  <si>
    <t xml:space="preserve">HASTE ANCORA EM ACO GALVANIZADO, DIMENSOES 16 MM X 2000 MM                                                                                                                                                                                                                                                                                                                                                                                                                                                </t>
  </si>
  <si>
    <t xml:space="preserve">SUPORTE ISOLADOR REFORCADO DIAMETRO NOMINAL 5/16", COM ROSCA SOBERBA E BUCHA                                                                                                                                                                                                                                                                                                                                                                                                                              </t>
  </si>
  <si>
    <t xml:space="preserve">SUPORTE EM ACO GALVANIZADO PARA TRANSFORMADOR PARA POSTE DUPLO T 185 X 95 MM, CHAPA DE 5/16"                                                                                                                                                                                                                                                                                                                                                                                                              </t>
  </si>
  <si>
    <t xml:space="preserve">SAPATILHA EM ACO GALVANIZADO PARA CABOS COM DIAMETRO NOMINAL ATE 5/8"                                                                                                                                                                                                                                                                                                                                                                                                                                     </t>
  </si>
  <si>
    <t xml:space="preserve">BUCHA DE NYLON SEM ABA S8, COM PARAFUSO DE 4,80 X 50 MM EM ACO ZINCADO COM ROSCA SOBERBA, CABECA CHATA E FENDA PHILLIPS                                                                                                                                                                                                                                                                                                                                                                                   </t>
  </si>
  <si>
    <t xml:space="preserve">BUCHA DE NYLON SEM ABA S12, COM PARAFUSO DE 5/16" X 80 MM EM ACO ZINCADO COM ROSCA SOBERBA E CABECA SEXTAVADA                                                                                                                                                                                                                                                                                                                                                                                             </t>
  </si>
  <si>
    <t xml:space="preserve">AUTOMATICO DE BOIA SUPERIOR / INFERIOR, *15* A / 250 V                                                                                                                                                                                                                                                                                                                                                                                                                                                    </t>
  </si>
  <si>
    <t>55,17</t>
  </si>
  <si>
    <t xml:space="preserve">TOPOGRAFO (HORISTA)                                                                                                                                                                                                                                                                                                                                                                                                                                                                                       </t>
  </si>
  <si>
    <t xml:space="preserve">NIVELADOR (HORISTA)                                                                                                                                                                                                                                                                                                                                                                                                                                                                                       </t>
  </si>
  <si>
    <t>11,54</t>
  </si>
  <si>
    <t xml:space="preserve">TORNEIRA DE METAL AMARELO, PARA TANQUE / JARDIM, DE PAREDE, COM BICO PLASTICO, CANO CURTO, AREA EXTERNA, PADRAO POPULAR / USO GERAL, 1/2 " OU 3/4 " (REF 1128)                                                                                                                                                                                                                                                                                                                                            </t>
  </si>
  <si>
    <t xml:space="preserve">TORNEIRA DE METAL AMARELO, PARA TANQUE / JARDIM, DE PAREDE, SEM BICO, CANO CURTO, PADRAO POPULAR / USO GERAL, 1/2 " OU 3/4 " (REF 1120)                                                                                                                                                                                                                                                                                                                                                                   </t>
  </si>
  <si>
    <t xml:space="preserve">TORNEIRA METALICA CROMADA PARA TANQUE / JARDIM, SEM BICO , CANO LONGO, DE PAREDE, PADRAO POPULAR / USO GERAL, 1/2 " OU 3/4 " (REF 1126)                                                                                                                                                                                                                                                                                                                                                                   </t>
  </si>
  <si>
    <t>41,04</t>
  </si>
  <si>
    <t xml:space="preserve">TORNEIRA DE BOIA BALAO METALICO, VAZAO TOTAL, PARA CAIXA D'AGUA, AGUA QUENTE, ROSCA 3/4 ", COM HASTE, TORNEIRA E BALAO METALICOS                                                                                                                                                                                                                                                                                                                                                                          </t>
  </si>
  <si>
    <t>204,61</t>
  </si>
  <si>
    <t xml:space="preserve">DUCHA / CHUVEIRO PLASTICO SIMPLES, 5 '', BRANCO, PARA ACOPLAR EM HASTE 1/2 ", AGUA FRIA                                                                                                                                                                                                                                                                                                                                                                                                                   </t>
  </si>
  <si>
    <t xml:space="preserve">TRANSFORMADOR TRIFASICO DE DISTRIBUICAO, POTENCIA DE 30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</si>
  <si>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</si>
  <si>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</si>
  <si>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TRANSFORMADOR TRIFASICO DE DISTRIBUICAO, POTENCIA DE 1000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</si>
  <si>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</si>
  <si>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</si>
  <si>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</si>
  <si>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</si>
  <si>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</si>
  <si>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</si>
  <si>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</si>
  <si>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TRATOR DE ESTEIRAS, POTENCIA DE 100 HP, PESO OPERACIONAL DE 9,4 T, COM LAMINA COM CAPACIDADE DE 2,19 M3                                                                                                                                                                                                                                                                                                                                                                                                   </t>
  </si>
  <si>
    <t>964.212,50</t>
  </si>
  <si>
    <t xml:space="preserve">TRATOR DE ESTEIRAS, POTENCIA DE 347 HP, PESO OPERACIONAL DE 38,5 T, COM LAMINA COM CAPACIDADE DE 8,70M3                                                                                                                                                                                                                                                                                                                                                                                                   </t>
  </si>
  <si>
    <t>4.094.451,37</t>
  </si>
  <si>
    <t xml:space="preserve">TRATOR DE ESTEIRAS, POTENCIA DE 150 HP, PESO OPERACIONAL DE 16,7 T, COM RODA MOTRIZ ELEVADA E LAMINA COM CONTATO DE 3,18M3                                                                                                                                                                                                                                                                                                                                                                                </t>
  </si>
  <si>
    <t>1.250.000,00</t>
  </si>
  <si>
    <t xml:space="preserve">TRATOR DE ESTEIRAS, POTENCIA DE 170 HP, PESO OPERACIONAL DE 19 T, COM LAMINA COM CAPACIDADE DE 5,2 M3                                                                                                                                                                                                                                                                                                                                                                                                     </t>
  </si>
  <si>
    <t>1.242.354,62</t>
  </si>
  <si>
    <t xml:space="preserve">TRATOR DE PNEUS COM POTENCIA DE 85 CV, TRACAO 4 X 4, PESO COM LASTRO DE 4675 KG                                                                                                                                                                                                                                                                                                                                                                                                                           </t>
  </si>
  <si>
    <t xml:space="preserve">TUBO 30" EM CHAPA PRETA, E= 1/4", 175 KG/6 M                                                                                                                                                                                                                                                                                                                                                                                                                                                              </t>
  </si>
  <si>
    <t>4.854,72</t>
  </si>
  <si>
    <t xml:space="preserve">TUBO ACO CARBONO SEM COSTURA 8", E= *8,18 MM, SCHEDULE 40, *42,55 KG/M                                                                                                                                                                                                                                                                                                                                                                                                                                    </t>
  </si>
  <si>
    <t>1.018,08</t>
  </si>
  <si>
    <t xml:space="preserve">TUBO 26" EM CHAPA PRETA, E= 3/16", 147 KG/6 M                                                                                                                                                                                                                                                                                                                                                                                                                                                             </t>
  </si>
  <si>
    <t>3.808,33</t>
  </si>
  <si>
    <t xml:space="preserve">TUBO ACO CARBONO SEM COSTURA 6", E= 7,11 MM,  SCHEDULE 40, *28,26 KG/M                                                                                                                                                                                                                                                                                                                                                                                                                                    </t>
  </si>
  <si>
    <t>676,17</t>
  </si>
  <si>
    <t xml:space="preserve">TUBO 30" EM CHAPA PRETA, E= 3/8", 177 KG/6 M                                                                                                                                                                                                                                                                                                                                                                                                                                                              </t>
  </si>
  <si>
    <t>4.910,20</t>
  </si>
  <si>
    <t xml:space="preserve">TUBO ACO CARBONO SEM COSTURA 8", E= *6,35 MM,  SCHEDULE 20, *33,27 KG/M                                                                                                                                                                                                                                                                                                                                                                                                                                   </t>
  </si>
  <si>
    <t>784,51</t>
  </si>
  <si>
    <t xml:space="preserve">TUBO ACO GALVANIZADO COM COSTURA, CLASSE MEDIA, DN 1/2", E = *2,65* MM, PESO *1,22* KG/M (NBR 5580)                                                                                                                                                                                                                                                                                                                                                                                                       </t>
  </si>
  <si>
    <t xml:space="preserve">TUBO ACO GALVANIZADO COM COSTURA, CLASSE MEDIA, DN 5", E = *5,40* MM, PESO *17,80* KG/M (NBR 5580)                                                                                                                                                                                                                                                                                                                                                                                                        </t>
  </si>
  <si>
    <t>279,07</t>
  </si>
  <si>
    <t xml:space="preserve">TUBO ACO GALVANIZADO COM COSTURA, CLASSE MEDIA, DN 4", E = 4,50* MM, PESO 12,10* KG/M (NBR 5580)                                                                                                                                                                                                                                                                                                                                                                                                          </t>
  </si>
  <si>
    <t>186,40</t>
  </si>
  <si>
    <t xml:space="preserve">TUBO ACO GALVANIZADO COM COSTURA, CLASSE MEDIA, DN 3", E = *4,05* MM, PESO *8,47* KG/M (NBR 5580)                                                                                                                                                                                                                                                                                                                                                                                                         </t>
  </si>
  <si>
    <t>135,34</t>
  </si>
  <si>
    <t xml:space="preserve">TUBO ACO GALVANIZADO COM COSTURA, CLASSE MEDIA, DN 6", E = 4,85* MM, PESO 19,68* KG/M (NBR 5580)                                                                                                                                                                                                                                                                                                                                                                                                          </t>
  </si>
  <si>
    <t>302,66</t>
  </si>
  <si>
    <t xml:space="preserve">TUBO ACO GALVANIZADO COM COSTURA, CLASSE MEDIA, DN 2", E = *3,65* MM, PESO *5,10* KG/M (NBR 5580)                                                                                                                                                                                                                                                                                                                                                                                                         </t>
  </si>
  <si>
    <t>81,05</t>
  </si>
  <si>
    <t xml:space="preserve">TUBO ACO GALVANIZADO COM COSTURA, CLASSE MEDIA, DN 1.1/2", E = *3,25* MM, PESO *3,61* KG/M (NBR 5580)                                                                                                                                                                                                                                                                                                                                                                                                     </t>
  </si>
  <si>
    <t>56,20</t>
  </si>
  <si>
    <t xml:space="preserve">TUBO ACO GALVANIZADO COM COSTURA, CLASSE MEDIA, DN 1.1/4", E = *3,25* MM, PESO *3,14* KG/M (NBR 5580)                                                                                                                                                                                                                                                                                                                                                                                                     </t>
  </si>
  <si>
    <t>48,38</t>
  </si>
  <si>
    <t xml:space="preserve">TUBO ACO GALVANIZADO COM COSTURA, CLASSE MEDIA, DN 3/4", E = *2,65* MM, PESO *1,58* KG/M (NBR 5580)                                                                                                                                                                                                                                                                                                                                                                                                       </t>
  </si>
  <si>
    <t>25,85</t>
  </si>
  <si>
    <t xml:space="preserve">TUBO ACO GALVANIZADO COM COSTURA, CLASSE MEDIA, DN 2.1/2", E = *3,65* MM, PESO *6,51* KG/M (NBR 5580)                                                                                                                                                                                                                                                                                                                                                                                                     </t>
  </si>
  <si>
    <t>100,58</t>
  </si>
  <si>
    <t xml:space="preserve">TUBO DE CONCRETO ARMADO PARA AGUAS PLUVIAIS, CLASSE PA-1, COM ENCAIXE PONTA E BOLSA, DIAMETRO NOMINAL DE 500 MM                                                                                                                                                                                                                                                                                                                                                                                           </t>
  </si>
  <si>
    <t xml:space="preserve">TUBO DE CONCRETO ARMADO PARA ESGOTO SANITARIO, CLASSE EA-2, COM ENCAIXE PONTA E BOLSA, COM JUNTA ELASTICA, DIAMETRO NOMINAL DE 1000 MM                                                                                                                                                                                                                                                                                                                                                                    </t>
  </si>
  <si>
    <t xml:space="preserve">TUBO DE CONCRETO ARMADO PARA AGUAS PLUVIAIS, CLASSE PA-2, COM ENCAIXE PONTA E BOLSA, DIAMETRO NOMINAL DE 700 MM                                                                                                                                                                                                                                                                                                                                                                                           </t>
  </si>
  <si>
    <t xml:space="preserve">TUBO DE CONCRETO ARMADO PARA AGUAS PLUVIAIS, CLASSE PA-1, COM ENCAIXE PONTA E BOLSA, DIAMETRO NOMINAL DE = 600 MM                                                                                                                                                                                                                                                                                                                                                                                         </t>
  </si>
  <si>
    <t xml:space="preserve">TUBO DE CONCRETO ARMADO PARA AGUAS PLUVIAIS, CLASSE PA-2, COM ENCAIXE PONTA E BOLSA, DIAMETRO NOMINAL DE 2000 MM                                                                                                                                                                                                                                                                                                                                                                                          </t>
  </si>
  <si>
    <t xml:space="preserve">TUBO DE CONCRETO ARMADO PARA ESGOTO SANITARIO, CLASSE EA-3, COM ENCAIXE PONTA E BOLSA, COM JUNTA ELASTICA, DIAMETRO NOMINAL DE 700 MM                                                                                                                                                                                                                                                                                                                                                                     </t>
  </si>
  <si>
    <t xml:space="preserve">TUBO DE CONCRETO ARMADO PARA ESGOTO SANITARIO, CLASSE EA-3, COM ENCAIXE PONTA E BOLSA, COM JUNTA ELASTICA, DIAMETRO NOMINAL DE 900 MM                                                                                                                                                                                                                                                                                                                                                                     </t>
  </si>
  <si>
    <t xml:space="preserve">TUBO DE CONCRETO ARMADO PARA ESGOTO SANITARIO, CLASSE EA-3, COM ENCAIXE PONTA E BOLSA, COM JUNTA ELASTICA, DIAMETRO NOMINAL DE 1000 MM                                                                                                                                                                                                                                                                                                                                                                    </t>
  </si>
  <si>
    <t xml:space="preserve">TUBO DE CONCRETO ARMADO PARA ESGOTO SANITARIO, CLASSE EA-2, COM ENCAIXE PONTA E BOLSA, COM JUNTA ELASTICA, DIAMETRO NOMINAL DE 400 MM                                                                                                                                                                                                                                                                                                                                                                     </t>
  </si>
  <si>
    <t xml:space="preserve">TUBO DE CONCRETO ARMADO PARA ESGOTO SANITARIO, CLASSE EA-2, COM ENCAIXE PONTA E BOLSA, COM JUNTA ELASTICA, DIAMETRO NOMINAL DE 500 MM                                                                                                                                                                                                                                                                                                                                                                     </t>
  </si>
  <si>
    <t xml:space="preserve">TUBO DE CONCRETO ARMADO PARA AGUAS PLUVIAIS, CLASSE PA-1, COM ENCAIXE PONTA E BOLSA, DIAMETRO NOMINAL DE 700 MM                                                                                                                                                                                                                                                                                                                                                                                           </t>
  </si>
  <si>
    <t xml:space="preserve">TUBO DE CONCRETO ARMADO PARA ESGOTO SANITARIO, CLASSE EA-3, COM ENCAIXE PONTA E BOLSA, COM JUNTA ELASTICA, DIAMETRO NOMINAL DE 600 MM                                                                                                                                                                                                                                                                                                                                                                     </t>
  </si>
  <si>
    <t xml:space="preserve">TUBO DE CONCRETO ARMADO PARA ESGOTO SANITARIO, CLASSE EA-2, COM ENCAIXE PONTA E BOLSA, COM JUNTA ELASTICA, DIAMETRO NOMINAL DE 700 MM                                                                                                                                                                                                                                                                                                                                                                     </t>
  </si>
  <si>
    <t xml:space="preserve">TUBO DE CONCRETO ARMADO PARA AGUAS PLUVIAIS, CLASSE PA-1, COM ENCAIXE PONTA E BOLSA, DIAMETRO NOMINAL DE 400 MM                                                                                                                                                                                                                                                                                                                                                                                           </t>
  </si>
  <si>
    <t xml:space="preserve">TUBO DE CONCRETO ARMADO PARA AGUAS PLUVIAIS, CLASSE PA-1, COM ENCAIXE PONTA E BOLSA, DIAMETRO NOMINAL DE 800 MM                                                                                                                                                                                                                                                                                                                                                                                           </t>
  </si>
  <si>
    <t xml:space="preserve">TUBO DE CONCRETO ARMADO PARA AGUAS PLUVIAIS, CLASSE PA-2, COM ENCAIXE PONTA E BOLSA, DIAMETRO NOMINAL DE 500 MM                                                                                                                                                                                                                                                                                                                                                                                           </t>
  </si>
  <si>
    <t xml:space="preserve">TUBO DE CONCRETO ARMADO PARA AGUAS PLUVIAIS, CLASSE PA-1, COM ENCAIXE PONTA E BOLSA, DIAMETRO NOMINAL DE 1000 MM                                                                                                                                                                                                                                                                                                                                                                                          </t>
  </si>
  <si>
    <t xml:space="preserve">TUBO DE CONCRETO ARMADO PARA ESGOTO SANITARIO, CLASSE EA-2, COM ENCAIXE PONTA E BOLSA, COM JUNTA ELASTICA, DIAMETRO NOMINAL DE 900 MM                                                                                                                                                                                                                                                                                                                                                                     </t>
  </si>
  <si>
    <t xml:space="preserve">TUBO DE CONCRETO ARMADO PARA ESGOTO SANITARIO, CLASSE EA-3, COM ENCAIXE PONTA E BOLSA, COM JUNTA ELASTICA, DIAMETRO NOMINAL DE 400 MM                                                                                                                                                                                                                                                                                                                                                                     </t>
  </si>
  <si>
    <t xml:space="preserve">TUBO DE CONCRETO ARMADO PARA AGUAS PLUVIAIS, CLASSE PA-1, COM ENCAIXE PONTA E BOLSA, DIAMETRO NOMINAL DE 900 MM                                                                                                                                                                                                                                                                                                                                                                                           </t>
  </si>
  <si>
    <t xml:space="preserve">TUBO DE CONCRETO ARMADO PARA AGUAS PLUVIAIS, CLASSE PA-1, COM ENCAIXE PONTA E BOLSA, DIAMETRO NOMINAL DE 1200 MM                                                                                                                                                                                                                                                                                                                                                                                          </t>
  </si>
  <si>
    <t xml:space="preserve">TUBO DE CONCRETO ARMADO PARA AGUAS PLUVIAIS, CLASSE PA-1, COM ENCAIXE PONTA E BOLSA, DIAMETRO NOMINAL DE 1500 MM                                                                                                                                                                                                                                                                                                                                                                                          </t>
  </si>
  <si>
    <t xml:space="preserve">TUBO DE CONCRETO ARMADO PARA AGUAS PLUVIAIS, CLASSE PA-1, COM ENCAIXE PONTA E BOLSA, DIAMETRO NOMINAL DE 2000 MM                                                                                                                                                                                                                                                                                                                                                                                          </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</si>
  <si>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</si>
  <si>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</si>
  <si>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600 MM                                                                                                                                                                                                                                                                                                                                                                                           </t>
  </si>
  <si>
    <t xml:space="preserve">TUBO DE CONCRETO ARMADO PARA AGUAS PLUVIAIS, CLASSE PA-2, COM ENCAIXE PONTA E BOLSA, DIAMETRO NOMINAL DE 800 MM                                                                                                                                                                                                                                                                                                                                                                                           </t>
  </si>
  <si>
    <t xml:space="preserve">TUBO DE CONCRETO ARMADO PARA AGUAS PLUVIAIS, CLASSE PA-2, COM ENCAIXE PONTA E BOLSA, DIAMETRO NOMINAL DE 900 MM                                                                                                                                                                                                                                                                                                                                                                                           </t>
  </si>
  <si>
    <t xml:space="preserve">TUBO DE CONCRETO ARMADO PARA AGUAS PLUVIAIS, CLASSE PA-2, COM ENCAIXE PONTA E BOLSA, DIAMETRO NOMINAL DE 1000 MM                                                                                                                                                                                                                                                                                                                                                                                          </t>
  </si>
  <si>
    <t xml:space="preserve">TUBO DE CONCRETO ARMADO PARA AGUAS PLUVIAIS, CLASSE PA-2, COM ENCAIXE PONTA E BOLSA, DIAMETRO NOMINAL DE 1200 MM                                                                                                                                                                                                                                                                                                                                                                                          </t>
  </si>
  <si>
    <t xml:space="preserve">TUBO DE CONCRETO ARMADO PARA AGUAS PLUVIAIS, CLASSE PA-2, COM ENCAIXE PONTA E BOLSA, DIAMETRO NOMINAL DE 1500 MM                                                                                                                                                                                                                                                                                                                                                                                          </t>
  </si>
  <si>
    <t xml:space="preserve">TUBO DE CONCRETO ARMADO PARA ESGOTO SANITARIO, CLASSE EA-2, COM ENCAIXE PONTA E BOLSA, COM JUNTA ELASTICA, DIAMETRO NOMINAL DE 800 MM                                                                                                                                                                                                                                                                                                                                                                     </t>
  </si>
  <si>
    <t xml:space="preserve">TUBO DE CONCRETO ARMADO PARA ESGOTO SANITARIO, CLASSE EA-2, COM ENCAIXE PONTA E BOLSA, COM JUNTA ELASTICA, DIAMETRO NOMINAL DE 600 MM                                                                                                                                                                                                                                                                                                                                                                     </t>
  </si>
  <si>
    <t xml:space="preserve">TUBO DE CONCRETO ARMADO PARA ESGOTO SANITARIO, CLASSE EA-3, COM ENCAIXE PONTA E BOLSA, COM JUNTA ELASTICA, DIAMETRO NOMINAL DE 800 MM                                                                                                                                                                                                                                                                                                                                                                     </t>
  </si>
  <si>
    <t xml:space="preserve">TUBO DE CONCRETO ARMADO PARA ESGOTO SANITARIO, CLASSE EA-3, COM ENCAIXE PONTA E BOLSA, COM JUNTA ELASTICA, DIAMETRO NOMINAL DE 500 MM                                                                                                                                                                                                                                                                                                                                                                     </t>
  </si>
  <si>
    <t xml:space="preserve">TUBO DE CONCRETO SIMPLES PARA AGUAS PLUVIAIS, CLASSE PS1, COM ENCAIXE PONTA E BOLSA, DIAMETRO NOMINAL DE 200 MM                                                                                                                                                                                                                                                                                                                                                                                           </t>
  </si>
  <si>
    <t>34,59</t>
  </si>
  <si>
    <t xml:space="preserve">TUBO DE CONCRETO SIMPLES PARA AGUAS PLUVIAIS, CLASSE PS1, COM ENCAIXE PONTA E BOLSA, DIAMETRO NOMINAL DE 400 MM                                                                                                                                                                                                                                                                                                                                                                                           </t>
  </si>
  <si>
    <t>56,02</t>
  </si>
  <si>
    <t xml:space="preserve">TUBO DE CONCRETO SIMPLES PARA AGUAS PLUVIAIS, CLASSE PS2, COM ENCAIXE PONTA E BOLSA, DIAMETRO NOMINAL DE 200 MM                                                                                                                                                                                                                                                                                                                                                                                           </t>
  </si>
  <si>
    <t>35,37</t>
  </si>
  <si>
    <t xml:space="preserve">TUBO DE CONCRETO SIMPLES PARA AGUAS PLUVIAIS, CLASSE PS2, COM ENCAIXE PONTA E BOLSA, DIAMETRO NOMINAL DE 400 MM                                                                                                                                                                                                                                                                                                                                                                                           </t>
  </si>
  <si>
    <t>61,50</t>
  </si>
  <si>
    <t xml:space="preserve">TUBO DE CONCRETO SIMPLES PARA AGUAS PLUVIAIS, CLASSE PS2, COM ENCAIXE PONTA E BOLSA, DIAMETRO NOMINAL DE 300 MM                                                                                                                                                                                                                                                                                                                                                                                           </t>
  </si>
  <si>
    <t>55,73</t>
  </si>
  <si>
    <t xml:space="preserve">TUBO DE CONCRETO SIMPLES PARA AGUAS PLUVIAIS, CLASSE PS1, COM ENCAIXE PONTA E BOLSA, DIAMETRO NOMINAL DE 600 MM                                                                                                                                                                                                                                                                                                                                                                                           </t>
  </si>
  <si>
    <t>99,81</t>
  </si>
  <si>
    <t xml:space="preserve">TUBO DE CONCRETO SIMPLES PARA AGUAS PLUVIAIS, CLASSE PS2, COM ENCAIXE PONTA E BOLSA, DIAMETRO NOMINAL DE 500 MM                                                                                                                                                                                                                                                                                                                                                                                           </t>
  </si>
  <si>
    <t>87,22</t>
  </si>
  <si>
    <t xml:space="preserve">TUBO DE CONCRETO SIMPLES PARA AGUAS PLUVIAIS, CLASSE PS2, COM ENCAIXE PONTA E BOLSA, DIAMETRO NOMINAL DE 600 MM                                                                                                                                                                                                                                                                                                                                                                                           </t>
  </si>
  <si>
    <t>103,02</t>
  </si>
  <si>
    <t xml:space="preserve">TUBO DE CONCRETO SIMPLES PARA AGUAS PLUVIAIS, CLASSE PS1, COM ENCAIXE PONTA E BOLSA, DIAMETRO NOMINAL DE 500 MM                                                                                                                                                                                                                                                                                                                                                                                           </t>
  </si>
  <si>
    <t>83,38</t>
  </si>
  <si>
    <t xml:space="preserve">TUBO DE CONCRETO SIMPLES PARA AGUAS PLUVIAIS, CLASSE PS1, COM ENCAIXE PONTA E BOLSA, DIAMETRO NOMINAL DE 300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</si>
  <si>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</si>
  <si>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</si>
  <si>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PVC DEFOFO, JEI, 1 MPA, DN 100 MM, PARA REDE DE AGUA (NBR 7665)                                                                                                                                                                                                                                                                                                                                                                                                                                      </t>
  </si>
  <si>
    <t xml:space="preserve">TUBO PVC DEFOFO, JEI, 1 MPA, DN 250 MM, PARA REDE DE AGUA (NBR 7665)                                                                                                                                                                                                                                                                                                                                                                                                                                      </t>
  </si>
  <si>
    <t>376,82</t>
  </si>
  <si>
    <t xml:space="preserve">TUBO PVC DEFOFO, JEI, 1 MPA, DN 300 MM, PARA REDE DE AGUA (NBR 7665)                                                                                                                                                                                                                                                                                                                                                                                                                                      </t>
  </si>
  <si>
    <t>535,08</t>
  </si>
  <si>
    <t xml:space="preserve">TUBO PVC DEFOFO, JEI, 1 MPA, DN 150 MM, PARA REDE DE  AGUA (NBR 7665)                                                                                                                                                                                                                                                                                                                                                                                                                                     </t>
  </si>
  <si>
    <t>146,05</t>
  </si>
  <si>
    <t xml:space="preserve">TUBO PVC DEFOFO, JEI, 1 MPA, DN 200 MM, PARA REDE DE AGUA (NBR 7665)                                                                                                                                                                                                                                                                                                                                                                                                                                      </t>
  </si>
  <si>
    <t>247,52</t>
  </si>
  <si>
    <t xml:space="preserve">TUBO PVC  SERIE NORMAL, DN 40 MM, PARA ESGOTO  PREDIAL (NBR 5688)                                                                                                                                                                                                                                                                                                                                                                                                                                         </t>
  </si>
  <si>
    <t xml:space="preserve">TUBO PVC  SERIE NORMAL, DN 100 MM, PARA ESGOTO  PREDIAL (NBR 5688)                                                                                                                                                                                                                                                                                                                                                                                                                                        </t>
  </si>
  <si>
    <t xml:space="preserve">TUBO PVC SERIE NORMAL, DN 75 MM, PARA ESGOTO PREDIAL (NBR 5688)                                                                                                                                                                                                                                                                                                                                                                                                                                           </t>
  </si>
  <si>
    <t xml:space="preserve">TUBO PVC SERIE NORMAL, DN 50 MM, PARA ESGOTO PREDIAL (NBR 5688)                                                                                                                                                                                                                                                                                                                                                                                                                                           </t>
  </si>
  <si>
    <t xml:space="preserve">TUBO PVC, SERIE R, DN 75 MM, PARA ESGOTO OU AGUAS PLUVIAIS PREDIAL (NBR 5688)                                                                                                                                                                                                                                                                                                                                                                                                                             </t>
  </si>
  <si>
    <t>25,47</t>
  </si>
  <si>
    <t xml:space="preserve">TUBO PVC, SERIE R, DN 150 MM, PARA ESGOTO OU AGUAS PLUVIAIS PREDIAL (NBR 5688)                                                                                                                                                                                                                                                                                                                                                                                                                            </t>
  </si>
  <si>
    <t>64,96</t>
  </si>
  <si>
    <t xml:space="preserve">TUBO PVC, SERIE R, DN 100 MM, PARA ESGOTO OU AGUAS PLUVIAIS PREDIAL (NBR 5688)                                                                                                                                                                                                                                                                                                                                                                                                                            </t>
  </si>
  <si>
    <t>30,75</t>
  </si>
  <si>
    <t xml:space="preserve">TUBO PVC DE REVESTIMENTO GEOMECANICO NERVURADO REFORCADO, DN = 150 MM, COMPRIMENTO = 2 M                                                                                                                                                                                                                                                                                                                                                                                                                  </t>
  </si>
  <si>
    <t xml:space="preserve">TUBO PVC DE REVESTIMENTO GEOMECANICO NERVURADO STANDARD, DN = 206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</si>
  <si>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</si>
  <si>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</si>
  <si>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250 MM, COMPRIMENTO = 2 M                                                                                                                                                                                                                                                                                                                                                                                                                   </t>
  </si>
  <si>
    <t xml:space="preserve">TUBO PVC, ROSCAVEL, 1/2", AGUA FRIA PREDIAL                                                                                                                                                                                                                                                                                                                                                                                                                                                               </t>
  </si>
  <si>
    <t>8,85</t>
  </si>
  <si>
    <t xml:space="preserve">TUBO PVC ROSCAVEL, 3/4",  AGUA FRIA PREDIAL                                                                                                                                                                                                                                                                                                                                                                                                                                                               </t>
  </si>
  <si>
    <t xml:space="preserve">TUBO PVC, ROSCAVEL,  2", PARA AGUA FRIA PREDIAL                                                                                                                                                                                                                                                                                                                                                                                                                                                           </t>
  </si>
  <si>
    <t xml:space="preserve">TUBO PVC, ROSCAVEL, 1 1/4", AGUA FRIA PREDIAL                                                                                                                                                                                                                                                                                                                                                                                                                                                             </t>
  </si>
  <si>
    <t xml:space="preserve">TUBO PVC, ROSCAVEL, 1 1/2",  AGUA FRIA PREDIAL                                                                                                                                                                                                                                                                                                                                                                                                                                                            </t>
  </si>
  <si>
    <t xml:space="preserve">TUBO PVC, ROSCAVEL,  2 1/2", AGUA FRIA PREDIAL                                                                                                                                                                                                                                                                                                                                                                                                                                                            </t>
  </si>
  <si>
    <t xml:space="preserve">TUBO PVC, ROSCAVEL, 1", AGUA FRIA PREDIAL                                                                                                                                                                                                                                                                                                                                                                                                                                                                 </t>
  </si>
  <si>
    <t xml:space="preserve">TUBO PVC, SOLDAVEL, DE 20 MM, AGUA FRIA (NBR-5648)                                                                                                                                                                                                                                                                                                                                                                                                                                                        </t>
  </si>
  <si>
    <t xml:space="preserve">TUBO PVC, SOLDAVEL, DE 25 MM, AGUA FRIA (NBR-5648)                                                                                                                                                                                                                                                                                                                                                                                                                                                        </t>
  </si>
  <si>
    <t xml:space="preserve">TUBO PVC, SOLDAVEL, DE 32 MM, AGUA FRIA (NBR-5648)                                                                                                                                                                                                                                                                                                                                                                                                                                                        </t>
  </si>
  <si>
    <t>9,99</t>
  </si>
  <si>
    <t xml:space="preserve">TUBO PVC, SOLDAVEL, DE 110 MM, AGUA FRIA (NBR-5648)                                                                                                                                                                                                                                                                                                                                                                                                                                                       </t>
  </si>
  <si>
    <t>102,14</t>
  </si>
  <si>
    <t xml:space="preserve">TUBO PVC, SOLDAVEL, DE 75 MM, AGUA FRIA (NBR-5648)                                                                                                                                                                                                                                                                                                                                                                                                                                                        </t>
  </si>
  <si>
    <t>46,92</t>
  </si>
  <si>
    <t xml:space="preserve">TUBO PVC, SOLDAVEL, DE 85 MM, AGUA FRIA (NBR-5648)                                                                                                                                                                                                                                                                                                                                                                                                                                                        </t>
  </si>
  <si>
    <t>65,27</t>
  </si>
  <si>
    <t xml:space="preserve">TUBO PVC, SOLDAVEL, DE 60 MM, AGUA FRIA (NBR-5648)                                                                                                                                                                                                                                                                                                                                                                                                                                                        </t>
  </si>
  <si>
    <t>28,31</t>
  </si>
  <si>
    <t xml:space="preserve">TUBO PVC, SOLDAVEL, DE 40 MM, AGUA FRIA (NBR-5648)                                                                                                                                                                                                                                                                                                                                                                                                                                                        </t>
  </si>
  <si>
    <t xml:space="preserve">TUBO PVC, SOLDAVEL, DE 50 MM, AGUA FRIA (NBR-5648)                                                                                                                                                                                                                                                                                                                                                                                                                                                        </t>
  </si>
  <si>
    <t xml:space="preserve">TUBO DE PVC, PBL, TIPO LEVE, DN = 250 MM,  PARA VENTILACAO                                                                                                                                                                                                                                                                                                                                                                                                                                                </t>
  </si>
  <si>
    <t>135,50</t>
  </si>
  <si>
    <t xml:space="preserve">TUBO DE PVC, PBL, TIPO LEVE, DN = 300 MM,  PARA VENTILACAO                                                                                                                                                                                                                                                                                                                                                                                                                                                </t>
  </si>
  <si>
    <t>166,81</t>
  </si>
  <si>
    <t xml:space="preserve">UNIAO DE FERRO GALVANIZADO, COM ROSCA BSP, COM ASSENTO PLANO, DE 1/2"                                                                                                                                                                                                                                                                                                                                                                                                                                     </t>
  </si>
  <si>
    <t>25,07</t>
  </si>
  <si>
    <t xml:space="preserve">UNIAO DE FERRO GALVANIZADO, COM ROSCA BSP, COM ASSENTO PLANO, DE 1 1/2"                                                                                                                                                                                                                                                                                                                                                                                                                                   </t>
  </si>
  <si>
    <t xml:space="preserve">UNIAO DE FERRO GALVANIZADO, COM ROSCA BSP, COM ASSENTO PLANO, DE 3/4"                                                                                                                                                                                                                                                                                                                                                                                                                                     </t>
  </si>
  <si>
    <t xml:space="preserve">UNIAO DE FERRO GALVANIZADO, COM ROSCA BSP, COM ASSENTO PLANO, DE 1"                                                                                                                                                                                                                                                                                                                                                                                                                                       </t>
  </si>
  <si>
    <t>34,34</t>
  </si>
  <si>
    <t xml:space="preserve">UNIAO DE FERRO GALVANIZADO, COM ROSCA BSP, COM ASSENTO PLANO, DE 2"                                                                                                                                                                                                                                                                                                                                                                                                                                       </t>
  </si>
  <si>
    <t>105,15</t>
  </si>
  <si>
    <t xml:space="preserve">UNIAO DE FERRO GALVANIZADO, COM ROSCA BSP, COM ASSENTO PLANO, DE 1 1/4"                                                                                                                                                                                                                                                                                                                                                                                                                                   </t>
  </si>
  <si>
    <t>57,45</t>
  </si>
  <si>
    <t xml:space="preserve">UNIAO DE FERRO GALVANIZADO, COM ROSCA BSP, COM ASSENTO PLANO, DE 2 1/2"                                                                                                                                                                                                                                                                                                                                                                                                                                   </t>
  </si>
  <si>
    <t>173,97</t>
  </si>
  <si>
    <t xml:space="preserve">UNIAO DE FERRO GALVANIZADO, COM ROSCA BSP, COM ASSENTO PLANO, DE 3"                                                                                                                                                                                                                                                                                                                                                                                                                                       </t>
  </si>
  <si>
    <t>269,53</t>
  </si>
  <si>
    <t xml:space="preserve">UNIAO DE FERRO GALVANIZADO, COM ROSCA BSP, COM ASSENTO PLANO, DE 4"                                                                                                                                                                                                                                                                                                                                                                                                                                       </t>
  </si>
  <si>
    <t>378,37</t>
  </si>
  <si>
    <t xml:space="preserve">UNIAO PVC, ROSCAVEL 1/2",  AGUA FRIA PREDIAL                                                                                                                                                                                                                                                                                                                                                                                                                                                              </t>
  </si>
  <si>
    <t>7,51</t>
  </si>
  <si>
    <t xml:space="preserve">UNIAO PVC, SOLDAVEL, 40 MM,  PARA AGUA FRIA PREDIAL                                                                                                                                                                                                                                                                                                                                                                                                                                                       </t>
  </si>
  <si>
    <t>28,85</t>
  </si>
  <si>
    <t xml:space="preserve">UNIAO PVC, SOLDAVEL, 32 MM,  PARA AGUA FRIA PREDIAL                                                                                                                                                                                                                                                                                                                                                                                                                                                       </t>
  </si>
  <si>
    <t xml:space="preserve">UNIAO PVC, SOLDAVEL, 50 MM,  PARA AGUA FRIA PREDIAL                                                                                                                                                                                                                                                                                                                                                                                                                                                       </t>
  </si>
  <si>
    <t xml:space="preserve">UNIAO PVC, ROSCAVEL, 3/4",  AGUA FRIA PREDIAL                                                                                                                                                                                                                                                                                                                                                                                                                                                             </t>
  </si>
  <si>
    <t xml:space="preserve">UNIAO PVC, ROSCAVEL, 1",  AGUA FRIA PREDIAL                                                                                                                                                                                                                                                                                                                                                                                                                                                               </t>
  </si>
  <si>
    <t>21,06</t>
  </si>
  <si>
    <t xml:space="preserve">UNIAO PVC, ROSCAVEL, 1 1/2",  AGUA FRIA PREDIAL                                                                                                                                                                                                                                                                                                                                                                                                                                                           </t>
  </si>
  <si>
    <t xml:space="preserve">UNIAO PVC, SOLDAVEL, 20 MM,  PARA AGUA FRIA PREDIAL                                                                                                                                                                                                                                                                                                                                                                                                                                                       </t>
  </si>
  <si>
    <t xml:space="preserve">UNIAO PVC, SOLDAVEL, 25 MM,  PARA AGUA FRIA PREDIAL                                                                                                                                                                                                                                                                                                                                                                                                                                                       </t>
  </si>
  <si>
    <t>8,91</t>
  </si>
  <si>
    <t xml:space="preserve">UNIAO PVC, SOLDAVEL, 85 MM,  PARA AGUA FRIA PREDIAL                                                                                                                                                                                                                                                                                                                                                                                                                                                       </t>
  </si>
  <si>
    <t>192,74</t>
  </si>
  <si>
    <t xml:space="preserve">UNIAO PVC, SOLDAVEL, 110 MM,  PARA AGUA FRIA PREDIAL                                                                                                                                                                                                                                                                                                                                                                                                                                                      </t>
  </si>
  <si>
    <t xml:space="preserve">UNIAO PVC, SOLDAVEL, 75 MM,  PARA AGUA FRIA PREDIAL                                                                                                                                                                                                                                                                                                                                                                                                                                                       </t>
  </si>
  <si>
    <t>163,24</t>
  </si>
  <si>
    <t xml:space="preserve">UNIAO PVC, SOLDAVEL, 60 MM,  PARA AGUA FRIA PREDIAL                                                                                                                                                                                                                                                                                                                                                                                                                                                       </t>
  </si>
  <si>
    <t>80,15</t>
  </si>
  <si>
    <t xml:space="preserve">USINA DE MISTURAS ASFALTICAS A QUENTE, MOVEL, TIPO CONTRA FLUXO, CAPACIDADE DE 40 A 80 T/H                                                                                                                                                                                                                                                                                                                                                                                                                </t>
  </si>
  <si>
    <t>2.770.000,00</t>
  </si>
  <si>
    <t xml:space="preserve">USINA DE CONCRETO FIXA, CAPACIDADE NOMINAL DE 90 A 120 M3/H, SEM SILO                                                                                                                                                                                                                                                                                                                                                                                                                                     </t>
  </si>
  <si>
    <t xml:space="preserve">USINA MISTURADORA DE SOLOS,  DOSADORES TRIPLOS, CALHA VIBRATORIA CAPACIDADE DE 200 A 500 T/H, POTENCIA DE 75 KW                                                                                                                                                                                                                                                                                                                                                                                           </t>
  </si>
  <si>
    <t>1.428.897,02</t>
  </si>
  <si>
    <t xml:space="preserve">VALVULA DE DESCARGA METALICA, BASE 1 1/2 " E ACABAMENTO METALICO CROMADO                                                                                                                                                                                                                                                                                                                                                                                                                                  </t>
  </si>
  <si>
    <t>306,10</t>
  </si>
  <si>
    <t xml:space="preserve">VALVULA DE RETENCAO DE BRONZE, PE COM CRIVOS, EXTREMIDADE COM ROSCA, DE 3/4", PARA FUNDO DE POCO                                                                                                                                                                                                                                                                                                                                                                                                          </t>
  </si>
  <si>
    <t xml:space="preserve">VALVULA DE RETENCAO DE BRONZE, PE COM CRIVOS, EXTREMIDADE COM ROSCA, DE 4",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</si>
  <si>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</si>
  <si>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</si>
  <si>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</si>
  <si>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</si>
  <si>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3", PARA FUNDO DE POCO                                                                                                                                                                                                                                                                                                                                                                                                            </t>
  </si>
  <si>
    <t xml:space="preserve">VALVULA DE RETENCAO DE BRONZE, PE COM CRIVOS, EXTREMIDADE COM ROSCA, DE 1 1/2", PARA FUNDO DE POCO                                                                                                                                                                                                                                                                                                                                                                                                        </t>
  </si>
  <si>
    <t xml:space="preserve">VALVULA DE RETENCAO HORIZONTAL, DE BRONZE (PN-25), 1/2", 400 PSI, TAMPA DE PORCA DE UNIAO, EXTREMIDADES COM ROSCA                                                                                                                                                                                                                                                                                                                                                                                         </t>
  </si>
  <si>
    <t xml:space="preserve">VALVULA DE RETENCAO HORIZONTAL, DE BRONZE (PN-25), 2 1/2",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</si>
  <si>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</si>
  <si>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</si>
  <si>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HORIZONTAL, DE BRONZE (PN-25), 2", 400 PSI, TAMPA DE PORCA DE UNIAO, EXTREMIDADES COM ROSCA                                                                                                                                                                                                                                                                                                                                                                                           </t>
  </si>
  <si>
    <t xml:space="preserve">VALVULA DE RETENCAO HORIZONTAL, DE BRONZE (PN-25), 1 1/2", 400 PSI, TAMPA DE PORCA DE UNIAO, EXTREMIDADES COM ROSCA                                                                                                                                                                                                                                                                                                                                                                                       </t>
  </si>
  <si>
    <t xml:space="preserve">VALVULA DE RETENCAO HORIZONTAL, DE BRONZE (PN-25), 1", 400 PSI, TAMPA DE PORCA DE UNIAO, EXTREMIDADES COM ROSCA                                                                                                                                                                                                                                                                                                                                                                                           </t>
  </si>
  <si>
    <t xml:space="preserve">VALVULA DE RETENCAO HORIZONTAL, DE BRONZE (PN-25), 1 1/4", 400 PSI, TAMPA DE PORCA DE UNIAO, EXTREMIDADES COM ROSCA                                                                                                                                                                                                                                                                                                                                                                                       </t>
  </si>
  <si>
    <t xml:space="preserve">VALVULA DE RETENCAO HORIZONTAL, DE BRONZE (PN-25), 3/4", 400 PSI, TAMPA DE PORCA DE UNIAO,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</si>
  <si>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</si>
  <si>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</si>
  <si>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</si>
  <si>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DE RETENCAO VERTICAL, DE BRONZE (PN-16), 1 1/2", 200 PSI, EXTREMIDADES COM ROSCA                                                                                                                                                                                                                                                                                                                                                                                                                  </t>
  </si>
  <si>
    <t xml:space="preserve">VALVULA DE RETENCAO VERTICAL, DE BRONZE (PN-16), 2", 200 PSI, EXTREMIDADES COM ROSCA                                                                                                                                                                                                                                                                                                                                                                                                                      </t>
  </si>
  <si>
    <t xml:space="preserve">VALVULA DE RETENCAO VERTICAL, DE BRONZE (PN-16), 1", 200 PSI, EXTREMIDADES COM ROSCA                                                                                                                                                                                                                                                                                                                                                                                                                      </t>
  </si>
  <si>
    <t xml:space="preserve">VALVULA DE RETENCAO VERTICAL, DE BRONZE (PN-16), 1 1/4", 200 PSI, EXTREMIDADES COM ROSCA                                                                                                                                                                                                                                                                                                                                                                                                                  </t>
  </si>
  <si>
    <t xml:space="preserve">BACIA SANITARIA (VASO) CONVENCIONAL, DE LOUCA BRANCA, SIFAO APARENTE, SAIDA VERTICAL (SEM ASSENTO)                                                                                                                                                                                                                                                                                                                                                                                                        </t>
  </si>
  <si>
    <t>219,00</t>
  </si>
  <si>
    <t xml:space="preserve">BACIA SANITARIA (VASO) CONVENCIONAL, DE LOUCA COLORIDA, SIFAO APARENTE, SAIDA VERTICAL (SEM ASSENTO)                                                                                                                                                                                                                                                                                                                                                                                                      </t>
  </si>
  <si>
    <t>240,65</t>
  </si>
  <si>
    <t xml:space="preserve">BACIA SANITARIA (VASO) COM CAIXA ACOPLADA, SIFAO APARENTE, DE LOUCA BRANCA (SEM ASSENTO)                                                                                                                                                                                                                                                                                                                                                                                                                  </t>
  </si>
  <si>
    <t>409,35</t>
  </si>
  <si>
    <t xml:space="preserve">TANQUE DE LOUCA BRANCA, SUSPENSO, *20* L                                                                                                                                                                                                                                                                                                                                                                                                                                                                  </t>
  </si>
  <si>
    <t>419,45</t>
  </si>
  <si>
    <t xml:space="preserve">LAVATORIO DE LOUCA BRANCA, SUSPENSO (SEM COLUNA), DIMENSOES *40 X 30* CM                                                                                                                                                                                                                                                                                                                                                                                                                                  </t>
  </si>
  <si>
    <t>99,15</t>
  </si>
  <si>
    <t xml:space="preserve">LAVATORIO DE LOUCA BRANCA, COM COLUNA, DIMENSOES *54 X 44* CM (L X C)                                                                                                                                                                                                                                                                                                                                                                                                                                     </t>
  </si>
  <si>
    <t>195,44</t>
  </si>
  <si>
    <t xml:space="preserve">LAVATORIO / CUBA DE SOBREPOR, RETANGULAR, DE LOUCA BRANCA, COM LADRAO, DIMENSOES *52 X 45* CM (L X C)                                                                                                                                                                                                                                                                                                                                                                                                     </t>
  </si>
  <si>
    <t>509,98</t>
  </si>
  <si>
    <t xml:space="preserve">LAVATORIO / CUBA DE SOBREPOR, RETANGULAR, DE LOUCA COLORIDA, COM LADRAO, DIMENSOES *52 X 45* CM (L X C)                                                                                                                                                                                                                                                                                                                                                                                                   </t>
  </si>
  <si>
    <t>525,44</t>
  </si>
  <si>
    <t xml:space="preserve">LAVATORIO DE LOUCA COLORIDA, SUSPENSO (SEM COLUNA), DIMENSOES *40 X 30* CM (L X C)                                                                                                                                                                                                                                                                                                                                                                                                                        </t>
  </si>
  <si>
    <t xml:space="preserve">LAVATORIO DE LOUCA COLORIDA, COM COLUNA, DIMENSOES *54 X 44* CM (L X C)                                                                                                                                                                                                                                                                                                                                                                                                                                   </t>
  </si>
  <si>
    <t xml:space="preserve">MICTORIO INDICUDUAL, SIFONADO, LOUCA BRANCA, SEM COMPLEMENTOS                                                                                                                                                                                                                                                                                                                                                                                                                                             </t>
  </si>
  <si>
    <t>381,29</t>
  </si>
  <si>
    <t xml:space="preserve">VERNIZ TIPO COPAL PARA MADEIRA, BRILHANTE, USO INTERNO                                                                                                                                                                                                                                                                                                                                                                                                                                                    </t>
  </si>
  <si>
    <t xml:space="preserve">VERNIZ A BASE RESINA ALQUIDICA COM POLIURETANO PARA MADEIRA, COM FILTRO SOLAR, BRILHANTE, USO INTERNO E EXTERNO                                                                                                                                                                                                                                                                                                                                                                                           </t>
  </si>
  <si>
    <t>41,55</t>
  </si>
  <si>
    <t xml:space="preserve">VERNIZ MARITIMO PREMIUM PARA MADEIRA, COM FILTRO SOLAR, BRILHANTE, USO INTERNO E EXTERNO                                                                                                                                                                                                                                                                                                                                                                                                                  </t>
  </si>
  <si>
    <t>36,95</t>
  </si>
  <si>
    <t xml:space="preserve">VIBROACABADORA DE ASFALTO SOBRE ESTEIRAS, LARG. PAVIMENT. 1,90 A 5,3 M, POT. 78 KW/105 HP, CAP. 450 T/H                                                                                                                                                                                                                                                                                                                                                                                                   </t>
  </si>
  <si>
    <t>2.431.563,00</t>
  </si>
  <si>
    <t xml:space="preserve">VIDRACEIRO (HORISTA)                                                                                                                                                                                                                                                                                                                                                                                                                                                                                      </t>
  </si>
  <si>
    <t>18,09</t>
  </si>
  <si>
    <t xml:space="preserve">VIDRO LISO INCOLOR 2 A 3 MM - SEM COLOCACAO                                                                                                                                                                                                                                                                                                                                                                                                                                                               </t>
  </si>
  <si>
    <t xml:space="preserve">VIDRO LISO INCOLOR 6 MM - SEM COLOCACAO                                                                                                                                                                                                                                                                                                                                                                                                                                                                   </t>
  </si>
  <si>
    <t xml:space="preserve">VIDRO LISO INCOLOR 4MM - SEM COLOCACAO                                                                                                                                                                                                                                                                                                                                                                                                                                                                    </t>
  </si>
  <si>
    <t xml:space="preserve">VIDRO LISO INCOLOR 5MM - SEM COLOCACAO                                                                                                                                                                                                                                                                                                                                                                                                                                                                    </t>
  </si>
  <si>
    <t xml:space="preserve">VIDRO COMUM LAMINADO, LISO, INCOLOR, DUPLO, ESPESSURA TOTAL 6 MM (CADA CAMADA E= 3 MM) - COLOCADO                                                                                                                                                                                                                                                                                                                                                                                                         </t>
  </si>
  <si>
    <t xml:space="preserve">VIDRO COMUM LAMINADO, LISO, INCOLOR, TRIPLO, ESPESSURA TOTAL 12 MM (CADA CAMADA E=  4 MM) - COLOCADO                                                                                                                                                                                                                                                                                                                                                                                                      </t>
  </si>
  <si>
    <t xml:space="preserve">MASSA PARA VIDRO                                                                                                                                                                                                                                                                                                                                                                                                                                                                                          </t>
  </si>
  <si>
    <t xml:space="preserve">VIDRO MARTELADO OU CANELADO, 4 MM - SEM COLOCACAO                                                                                                                                                                                                                                                                                                                                                                                                                                                         </t>
  </si>
  <si>
    <t xml:space="preserve">VIDRO TEMPERADO VERDE E = 6 MM, SEM COLOCACAO                                                                                                                                                                                                                                                                                                                                                                                                                                                             </t>
  </si>
  <si>
    <t xml:space="preserve">VIDRO TEMPERADO VERDE E = 10 MM, SEM COLOCACAO                                                                                                                                                                                                                                                                                                                                                                                                                                                            </t>
  </si>
  <si>
    <t xml:space="preserve">VIDRO TEMPERADO VERDE E = 8 MM, SEM COLOCACAO                                                                                                                                                                                                                                                                                                                                                                                                                                                             </t>
  </si>
  <si>
    <t xml:space="preserve">VIDRO COMUM LAMINADO, LISO, INCOLOR, TRIPLO, ESPESSURA TOTAL 15 MM (CADA CAMADA E = 5 MM) - COLOCADO                                                                                                                                                                                                                                                                                                                                                                                                      </t>
  </si>
  <si>
    <t xml:space="preserve">VIDRO TEMPERADO INCOLOR E = 6 MM, SEM COLOCACAO                                                                                                                                                                                                                                                                                                                                                                                                                                                           </t>
  </si>
  <si>
    <t xml:space="preserve">VIDRO TEMPERADO INCOLOR E = 8 MM, SEM COLOCACAO                                                                                                                                                                                                                                                                                                                                                                                                                                                           </t>
  </si>
  <si>
    <t xml:space="preserve">VIDRO TEMPERADO INCOLOR E = 10 MM, SEM COLOCACAO                                                                                                                                                                                                                                                                                                                                                                                                                                                          </t>
  </si>
  <si>
    <t xml:space="preserve">CRUZETA DE MADEIRA TRATADA, *90 X 115 X 2400* MM, EM EUCALIPTO OU EQUIVALENTE DA REGIAO                                                                                                                                                                                                                                                                                                                                                                                                                   </t>
  </si>
  <si>
    <t xml:space="preserve">MOTORISTA DE CAMINHAO (MENSALISTA)                                                                                                                                                                                                                                                                                                                                                                                                                                                                        </t>
  </si>
  <si>
    <t>2.948,12</t>
  </si>
  <si>
    <t xml:space="preserve">REVESTIMENTO EM CERAMICA ESMALTADA EXTRA, PEI MAIOR OU IGUAL 4, FORMATO MAIOR A 2025 CM2                                                                                                                                                                                                                                                                                                                                                                                                                  </t>
  </si>
  <si>
    <t>40,92</t>
  </si>
  <si>
    <t xml:space="preserve">RETARDO PARA CORDEL DETONANTE                                                                                                                                                                                                                                                                                                                                                                                                                                                                             </t>
  </si>
  <si>
    <t>135,09</t>
  </si>
  <si>
    <t xml:space="preserve">CAIXA DE INCENDIO/ABRIGO PARA MANGUEIRA, DE EMBUTIR/INTERNA, COM 75 X 45 X 17 CM, EM CHAPA DE ACO, PORTA COM VENTILACAO, VISOR COM A INSCRICAO "INCENDIO", SUPORTE/CESTA INTERNA PARA A MANGUEIRA, PINTURA ELETROSTATICA VERMELHA                                                                                                                                                                                                                                                                         </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</si>
  <si>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</si>
  <si>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BETONEIRA CAPACIDADE NOMINAL 400 L, CAPACIDADE DE MISTURA  280 L, MOTOR ELETRICO TRIFASICO 220/380 V POTENCIA 2 CV, SEM CARREGADOR                                                                                                                                                                                                                                                                                                                                                                        </t>
  </si>
  <si>
    <t>5.900,00</t>
  </si>
  <si>
    <t xml:space="preserve">BETONEIRA CAPACIDADE NOMINAL 400 L, CAPACIDADE DE MISTURA 310 L, MOTOR A DIESEL POTENCIA 5 CV, SEM CARREGADOR                                                                                                                                                                                                                                                                                                                                                                                             </t>
  </si>
  <si>
    <t>8.045,99</t>
  </si>
  <si>
    <t xml:space="preserve">CALHA/CANALETA DE CONCRETO SIMPLES, TIPO MEIA CANA, DIAMETRO DE 30 CM, PARA AGUA PLUVIAL                                                                                                                                                                                                                                                                                                                                                                                                                  </t>
  </si>
  <si>
    <t xml:space="preserve">CALHA/CANALETA DE CONCRETO SIMPLES, TIPO MEIA CANA, DIAMETRO DE 40 CM, PARA AGUA PLUVIAL                                                                                                                                                                                                                                                                                                                                                                                                                  </t>
  </si>
  <si>
    <t xml:space="preserve">CALHA/CANALETA DE CONCRETO SIMPLES, TIPO MEIA CANA, DIAMETRO DE 50 CM, PARA AGUA PLUVIAL                                                                                                                                                                                                                                                                                                                                                                                                                  </t>
  </si>
  <si>
    <t>49,83</t>
  </si>
  <si>
    <t xml:space="preserve">CALHA/CANALETA DE CONCRETO SIMPLES, TIPO MEIA CANA, DIAMETRO DE 60 CM, PARA AGUA PLUVIAL                                                                                                                                                                                                                                                                                                                                                                                                                  </t>
  </si>
  <si>
    <t>64,45</t>
  </si>
  <si>
    <t xml:space="preserve">CALHA/CANALETA DE CONCRETO SIMPLES, TIPO MEIA CANA, DIAMETRO DE 80 CM, PARA AGUA PLUVIAL                                                                                                                                                                                                                                                                                                                                                                                                                  </t>
  </si>
  <si>
    <t>120,44</t>
  </si>
  <si>
    <t xml:space="preserve">PORTA DE MADEIRA, FOLHA MEDIA (NBR 15930) DE 600 X 2100 MM, DE 35 MM A 40 MM DE ESPESSURA, NUCLEO SEMI-SOLIDO (SARRAFEADO), CAPA LISA EM HDF, ACABAMENTO EM PRIMER PARA PINTURA                                                                                                                                                                                                                                                                                                                           </t>
  </si>
  <si>
    <t>229,84</t>
  </si>
  <si>
    <t xml:space="preserve">PORTA DE MADEIRA, FOLHA MEDIA (NBR 15930) DE 700 X 2100 MM, DE 35 MM A 40 MM DE ESPESSURA, NUCLEO SEMI-SOLIDO (SARRAFEADO), CAPA LISA EM HDF, ACABAMENTO EM PRIMER PARA PINTURA                                                                                                                                                                                                                                                                                                                           </t>
  </si>
  <si>
    <t>231,88</t>
  </si>
  <si>
    <t xml:space="preserve">PORTA DE MADEIRA, FOLHA MEDIA (NBR 15930) DE 800 X 2100 MM, DE 35 MM A 40 MM DE ESPESSURA, NUCLEO SEMI-SOLIDO (SARRAFEADO), CAPA LISA EM HDF, ACABAMENTO EM PRIMER PARA PINTURA                                                                                                                                                                                                                                                                                                                           </t>
  </si>
  <si>
    <t>252,87</t>
  </si>
  <si>
    <t xml:space="preserve">PORTA DE MADEIRA, FOLHA MEDIA (NBR 15930) DE 900 X 2100 MM, DE 35 MM A 40 MM DE ESPESSURA, NUCLEO SEMI-SOLIDO (SARRAFEADO), CAPA LISA EM HDF, ACABAMENTO EM PRIMER PARA PINTURA                                                                                                                                                                                                                                                                                                                           </t>
  </si>
  <si>
    <t>336,22</t>
  </si>
  <si>
    <t xml:space="preserve">TABUA *2,5 X 23* CM EM PINUS, MISTA OU EQUIVALENTE DA REGIAO - BRUTA                                                                                                                                                                                                                                                                                                                                                                                                                                      </t>
  </si>
  <si>
    <t xml:space="preserve">CAIXA DE PASSAGEM / DERIVACAO / LUZ, OCTOGONAL 4 X4, EM ACO ESMALTADA, COM FUNDO MOVEL SIMPLES (FMS)                                                                                                                                                                                                                                                                                                                                                                                                      </t>
  </si>
  <si>
    <t xml:space="preserve">BOMBA CENTRIFUGA MOTOR ELETRICO MONOFASICO 0,50 CV DIAMETRO DE SUCCAO X ELEVACAO 3/4" X 3/4", MONOESTAGIO, DIAMETRO DOS ROTORES 114 MM, HM/Q: 2 M / 2,99 M3/H A 24 M / 0,71 M3/H                                                                                                                                                                                                                                                                                                                          </t>
  </si>
  <si>
    <t>1.676,89</t>
  </si>
  <si>
    <t xml:space="preserve">ELEMENTO VAZADO DE CONCRETO, QUADRICULADO, 25 FUROS *50 X 50 X 5* CM                                                                                                                                                                                                                                                                                                                                                                                                                                      </t>
  </si>
  <si>
    <t>31,74</t>
  </si>
  <si>
    <t xml:space="preserve">ELEMENTO VAZADO DE CONCRETO, QUADRICULADO, 16 FUROS *33 X 33 X 10* CM                                                                                                                                                                                                                                                                                                                                                                                                                                     </t>
  </si>
  <si>
    <t xml:space="preserve">ELEMENTO VAZADO DE CONCRETO, VENEZIANA *39 X 29 X 10* CM                                                                                                                                                                                                                                                                                                                                                                                                                                                  </t>
  </si>
  <si>
    <t>28,74</t>
  </si>
  <si>
    <t xml:space="preserve">ELEMENTO VAZADO DE CONCRETO, VENEZIANA *40 X 10 X 10* CM                                                                                                                                                                                                                                                                                                                                                                                                                                                  </t>
  </si>
  <si>
    <t>14,52</t>
  </si>
  <si>
    <t xml:space="preserve">ELEMENTO VAZADO DE CONCRETO, VENEZIANA *39 X 22 X 15* CM                                                                                                                                                                                                                                                                                                                                                                                                                                                  </t>
  </si>
  <si>
    <t xml:space="preserve">BOMBA SUBMERSA PARA POCOS TUBULARES PROFUNDOS DIAMETRO DE 4 POLEGADAS, ELETRICA, MONOFASICA, POTENCIA 0,49 HP, 13 ESTAGIOS, BOCAL DE DESCARGA DIAMETRO DE UMA POLEGADA E MEIA, HM/Q = 18 M / 1,90 M3/H A 85 M / 0,60 M3/H                                                                                                                                                                                                                                                                                 </t>
  </si>
  <si>
    <t xml:space="preserve">BOMBA SUBMERSIVEL, ELETRICA, TRIFASICA, POTENCIA 0,98 HP, DIAMETRO DO ROTOR 142 MM SEMIABERTO, BOCAL DE SAIDA DIAMETRO DE 2 POLEGADAS, HM/Q = 2 M / 32 M3/H A 8 M / 16 M3/H                                                                                                                                                                                                                                                                                                                               </t>
  </si>
  <si>
    <t xml:space="preserve">BOMBA SUBMERSIVEL, ELETRICA, TRIFASICA, POTENCIA 1,97 HP, DIAMETRO DO ROTOR 144 MM SEMIABERTO, BOCAL DE SAIDA DIAMETRO DE 2 POLEGADAS, HM/Q = 2 M / 26,8 M3/H A 28 M / 4,6 M3/H                                                                                                                                                                                                                                                                                                                           </t>
  </si>
  <si>
    <t xml:space="preserve">BOMBA SUBMERSIVEL, ELETRICA, TRIFASICA, POTENCIA 0,99 HP, DIAMETRO ROTOR 98 MM SEMIABERTO, BOCAL DE SAIDA DIAMETRO 2 POLEGADAS, HM/Q = 2 M / 28,90 M3/H A 14 M / 7 M3/H                                                                                                                                                                                                                                                                                                                                   </t>
  </si>
  <si>
    <t xml:space="preserve">MOTONIVELADORA POTENCIA BASICA LIQUIDA (PRIMEIRA MARCHA) 186 HP, PESO BRUTO 15785 KG, LARGURA DA LAMINA DE 4,3 M                                                                                                                                                                                                                                                                                                                                                                                          </t>
  </si>
  <si>
    <t xml:space="preserve">TRATOR DE PNEUS COM POTENCIA DE 50 CV, TRACAO 4 X 2, PESO COM LASTRO DE 2714 KG                                                                                                                                                                                                                                                                                                                                                                                                                           </t>
  </si>
  <si>
    <t>179.215,16</t>
  </si>
  <si>
    <t xml:space="preserve">USINA DE ASFALTO A QUENTE, FIXA, TIPO CONTRA FLUXO, CAPACIDADE DE 100 A 140 T/H, POTENCIA DE 280 KW, COM MISTURADOR EXTERNO ROTATIVO                                                                                                                                                                                                                                                                                                                                                                      </t>
  </si>
  <si>
    <t>3.402.477,42</t>
  </si>
  <si>
    <t xml:space="preserve">ELEMENTO VAZADO DE CONCRETO, QUADRICULADO, 1 FURO *20 X 10 X 7* CM                                                                                                                                                                                                                                                                                                                                                                                                                                        </t>
  </si>
  <si>
    <t xml:space="preserve">ELEMENTO VAZADO DE CONCRETO, QUADRICULADO, 1 FURO *10 X 10 X 10* CM                                                                                                                                                                                                                                                                                                                                                                                                                                       </t>
  </si>
  <si>
    <t>5,34</t>
  </si>
  <si>
    <t xml:space="preserve">MESA VIBRATORIA COM DIMENSOES DE 2,0 X 1,0 M, COM MOTOR ELETRICO DE 2 POLOS E POTENCIA DE 3 CV                                                                                                                                                                                                                                                                                                                                                                                                            </t>
  </si>
  <si>
    <t>9.767,99</t>
  </si>
  <si>
    <t xml:space="preserve">TIJOLO CERAMICO REFRATARIO 6,3 X 11,4 X 22,9 CM (L X A X C)                                                                                                                                                                                                                                                                                                                                                                                                                                               </t>
  </si>
  <si>
    <t xml:space="preserve">DIVISORIA EM MARMORE, COM DUAS FACES POLIDAS, BRANCO COMUM, E=  *3,0* CM                                                                                                                                                                                                                                                                                                                                                                                                                                  </t>
  </si>
  <si>
    <t xml:space="preserve">CAVALO MECANICO TRACAO 4X2, PESO BRUTO TOTAL COMBINADO 49000 KG, CAPACIDADE MAXIMA DE TRACAO *66000* KG, POTENCIA *360* CV (INCLUI CABINE E CHASSI, NAO INCLUI SEMIRREBOQUE)                                                                                                                                                                                                                                                                                                                              </t>
  </si>
  <si>
    <t xml:space="preserve">REGUA VIBRATORIA DE CONCRETO TRELICADA, EQUIPADA COM MOTOR A GASOLINA DE 9 HP                                                                                                                                                                                                                                                                                                                                                                                                                             </t>
  </si>
  <si>
    <t xml:space="preserve">ROLO COMPACTADOR DE PNEUS, ESTATICO, PRESSAO VARIAVEL, POTENCIA 111 HP, PESO SEM/COM LASTRO 9,5/26,0 T, LARGURA DE ROLAGEM 1,90 M                                                                                                                                                                                                                                                                                                                                                                         </t>
  </si>
  <si>
    <t>997.500,00</t>
  </si>
  <si>
    <t xml:space="preserve">ROLO COMPACTADOR VIBRATORIO DE UM CILINDRO, ACO LISO, POTENCIA 80 HP, PESO OPERACIONAL MAXIMO 8,1 T, IMPACTO DINAMICO 16,15/9,5 T, LARGURA TRABALHO 1,68 M                                                                                                                                                                                                                                                                                                                                                </t>
  </si>
  <si>
    <t>638.257,25</t>
  </si>
  <si>
    <t xml:space="preserve">ALISADORA DE CONCRETO COM MOTOR A GASOLINA DE 5,5 HP, PESO COM MOTOR DE 78 KG, 4 PAS                                                                                                                                                                                                                                                                                                                                                                                                                      </t>
  </si>
  <si>
    <t xml:space="preserve">CONTAINER ALMOXARIFADO, DE *2,40* X *6,00* M, PADRAO SIMPLES, SEM REVESTIMENTO E SEM DIVISORIAS INTERNOS E SEM SANITARIO, PARA USO EM CANTEIRO DE OBRAS                                                                                                                                                                                                                                                                                                                                                   </t>
  </si>
  <si>
    <t xml:space="preserve">ESCAVADEIRA HIDRAULICA SOBRE ESTEIRAS, CACAMBA 0,80M3, PESO OPERACIONAL 17T, POTENCIA BRUTA 111HP                                                                                                                                                                                                                                                                                                                                                                                                         </t>
  </si>
  <si>
    <t>811.244,50</t>
  </si>
  <si>
    <t xml:space="preserve">SOLVENTE PARA COLA (PARA LAMINADO MELAMINICO) A BASE DE RESINA SINTETICA                                                                                                                                                                                                                                                                                                                                                                                                                                  </t>
  </si>
  <si>
    <t xml:space="preserve">DIVISORIA, PLACA  PRE-MOLDADA EM GRANILITE, MARMORITE OU GRANITINA,  E = *3 CM                                                                                                                                                                                                                                                                                                                                                                                                                            </t>
  </si>
  <si>
    <t xml:space="preserve">ARADO REVERSIVEL COM 3 DISCOS DE 26" X 6MM REBOCAVEL                                                                                                                                                                                                                                                                                                                                                                                                                                                      </t>
  </si>
  <si>
    <t xml:space="preserve">CARPETE DE POLIESTER EM MANTA PARA TRAFEGO COMERCIAL PESADO, E = 4 A 5 MM (INSTALADO)                                                                                                                                                                                                                                                                                                                                                                                                                     </t>
  </si>
  <si>
    <t xml:space="preserve">CARPETE DE NYLON EM MANTA PARA TRAFEGO COMERCIAL PESADO, E = 9 A 10 MM (INSTALADO)                                                                                                                                                                                                                                                                                                                                                                                                                        </t>
  </si>
  <si>
    <t xml:space="preserve">CARPETE DE NYLON EM MANTA PARA TRAFEGO COMERCIAL PESADO, E = 6 A 7 MM (INSTALADO)                                                                                                                                                                                                                                                                                                                                                                                                                         </t>
  </si>
  <si>
    <t xml:space="preserve">GUINDAUTO HIDRAULICO, CAPACIDADE MAXIMA DE CARGA 3300 KG, MOMENTO MAXIMO DE CARGA 5,8 TM , ALCANCE MAXIMO HORIZONTAL  7,60 M, PARA MONTAGEM SOBRE CHASSI DE CAMINHAO PBT MINIMO 8000 KG (INCLUI MONTAGEM, NAO INCLUI CAMINHAO)                                                                                                                                                                                                                                                                            </t>
  </si>
  <si>
    <t xml:space="preserve">PEDRA ARDOSIA, CINZA, 30  X  30,  E= *1 CM                                                                                                                                                                                                                                                                                                                                                                                                                                                                </t>
  </si>
  <si>
    <t>43,51</t>
  </si>
  <si>
    <t xml:space="preserve">PEDRA ARDOSIA, CINZA, *40 X 40* CM, E= *1 CM                                                                                                                                                                                                                                                                                                                                                                                                                                                              </t>
  </si>
  <si>
    <t xml:space="preserve">PEDRA GRANITICA, SERRADA, TIPO MIRACEMA, MADEIRA, PADUANA, RACHINHA, SANTA ISABEL OU OUTRAS SIMILARES, *11,5 X  *23 CM, E=  *1,0 A *2,0 CM                                                                                                                                                                                                                                                                                                                                                                </t>
  </si>
  <si>
    <t>84,12</t>
  </si>
  <si>
    <t xml:space="preserve">PEDRA GRANITICA OU BASALTO, CACO, RETALHO, CAVACO, TIPO MIRACEMA, MADEIRA, PADUANA, RACHINHA, SANTA ISABEL OU OUTRAS SIMILARES, E=  *1,0 A *2,0 CM                                                                                                                                                                                                                                                                                                                                                        </t>
  </si>
  <si>
    <t xml:space="preserve">TALHA ELETRICA 3 T, VELOCIDADE  2,1 M / MIN, POTENCIA 1,3 KW                                                                                                                                                                                                                                                                                                                                                                                                                                              </t>
  </si>
  <si>
    <t xml:space="preserve">TALHA MANUAL DE CORRENTE, CAPACIDADE DE 2 T COM ELEVACAO DE 3 M                                                                                                                                                                                                                                                                                                                                                                                                                                           </t>
  </si>
  <si>
    <t xml:space="preserve">TROLEY MANUAL CAPACIDADE 1 T                                                                                                                                                                                                                                                                                                                                                                                                                                                                              </t>
  </si>
  <si>
    <t xml:space="preserve">MARTELO PERFURADOR PNEUMATICO MANUAL, PESO DE 25 KG, COM SILENCIADOR                                                                                                                                                                                                                                                                                                                                                                                                                                      </t>
  </si>
  <si>
    <t>21.437,97</t>
  </si>
  <si>
    <t xml:space="preserve">LOCACAO DE ESCORA METALICA TELESCOPICA, COM ALTURA REGULAVEL DE *1,80* A *3,20* M, COM CAPACIDADE DE CARGA DE NO MINIMO 1000 KGF (10 KN), INCLUSO TRIPE E FORCADO                                                                                                                                                                                                                                                                                                                                         </t>
  </si>
  <si>
    <t xml:space="preserve">LOCACAO DE CONTAINER 2,30 X 6,00 M, ALT. 2,50 M, COM 1 SANITARIO, PARA ESCRITORIO, COMPLETO, SEM DIVISORIAS INTERNAS (NAO INCLUI MOBILIZACAO/DESMOBILIZACAO)                                                                                                                                                                                                                                                                                                                                              </t>
  </si>
  <si>
    <t>1.250,00</t>
  </si>
  <si>
    <t xml:space="preserve">LOCACAO DE CONTAINER 2,30 X 6,00 M, ALT. 2,50 M, PARA ESCRITORIO, SEM DIVISORIAS INTERNAS E SEM SANITARIO (NAO INCLUI MOBILIZACAO/DESMOBILIZACAO)                                                                                                                                                                                                                                                                                                                                                         </t>
  </si>
  <si>
    <t>976,56</t>
  </si>
  <si>
    <t xml:space="preserve">LOCACAO DE CONTAINER 2,30 X 4,30 M, ALT. 2,50 M, PARA SANITARIO, COM 3 BACIAS, 4 CHUVEIROS, 1 LAVATORIO E 1 MICTORIO (NAO INCLUI MOBILIZACAO/DESMOBILIZACAO)                                                                                                                                                                                                                                                                                                                                              </t>
  </si>
  <si>
    <t>1.419,27</t>
  </si>
  <si>
    <t xml:space="preserve">LOCACAO DE CONTAINER 2,30 X 6,00 M, ALT. 2,50 M, PARA SANITARIO, COM 4 BACIAS, 8 CHUVEIROS,1 LAVATORIO E 1 MICTORIO (NAO INCLUI MOBILIZACAO/DESMOBILIZACAO)                                                                                                                                                                                                                                                                                                                                               </t>
  </si>
  <si>
    <t>1.562,50</t>
  </si>
  <si>
    <t xml:space="preserve">LOCACAO DE CONTAINER 2,30 X 4,30 M, ALT. 2,50 M, P/ SANITARIO, C/ 5 BACIAS, 1 LAVATORIO E 4 MICTORIOS (NAO INCLUI MOBILIZACAO/DESMOBILIZACAO)                                                                                                                                                                                                                                                                                                                                                             </t>
  </si>
  <si>
    <t xml:space="preserve">EXTREMIDADE/TUBETE PARA HIDROMETRO PVC, COM ROSCA, CURTA, COM BUCHA LATAO, 3/4"                                                                                                                                                                                                                                                                                                                                                                                                                           </t>
  </si>
  <si>
    <t>16,28</t>
  </si>
  <si>
    <t xml:space="preserve">CAPIM BRAQUIARIA DECUMBENS/ BRAQUIARINHA, VC *70*% MINIMO                                                                                                                                                                                                                                                                                                                                                                                                                                                 </t>
  </si>
  <si>
    <t xml:space="preserve">MUDA DE ARBUSTO FLORIFERO, CLUSIA/GARDENIA/MOREIA BRANCA/ AZALEIA OU EQUIVALENTE DA REGIAO, H= *50 A 70* CM                                                                                                                                                                                                                                                                                                                                                                                               </t>
  </si>
  <si>
    <t xml:space="preserve">JOELHO PVC, COM BOLSA E ANEL, 90 GRAUS, DN 40 X *38* MM, SERIE NORMAL, PARA ESGOTO PREDIAL                                                                                                                                                                                                                                                                                                                                                                                                                </t>
  </si>
  <si>
    <t>6,21</t>
  </si>
  <si>
    <t xml:space="preserve">JOELHO PVC COM VISITA, 90 GRAUS, DN 100 X 50 MM, SERIE NORMAL, PARA ESGOTO PREDIAL                                                                                                                                                                                                                                                                                                                                                                                                                        </t>
  </si>
  <si>
    <t>22,25</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</si>
  <si>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</si>
  <si>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</si>
  <si>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PRETO SAO GABRIEL/ TIJUCA OU OUTROS EQUIVALENTES DA REGIAO, FORMATO MENOR OU IGUAL A 3025 CM2, E=  *2* CM                                                                                                                                                                                                                                                                                                                                                                   </t>
  </si>
  <si>
    <t xml:space="preserve">PLACA DE INAUGURACAO METALICA, *40* CM X *60* CM                                                                                                                                                                                                                                                                                                                                                                                                                                                          </t>
  </si>
  <si>
    <t>753,75</t>
  </si>
  <si>
    <t xml:space="preserve">PLACA DE INAUGURACAO EM BRONZE *35X 50*CM                                                                                                                                                                                                                                                                                                                                                                                                                                                                 </t>
  </si>
  <si>
    <t>1.200,01</t>
  </si>
  <si>
    <t xml:space="preserve">PLACA NUMERACAO RESIDENCIAL EM CHAPA GALVANIZADA ESMALTADA 12 X 18 CM                                                                                                                                                                                                                                                                                                                                                                                                                                     </t>
  </si>
  <si>
    <t xml:space="preserve">PLACA DE ACRILICO TRANSPARENTE ADESIVADA PARA SINALIZACAO DE PORTAS, BORDA POLIDA, DE *25 X 8*, E = 6 MM (NAO INCLUI ACESSORIOS PARA FIXACAO)                                                                                                                                                                                                                                                                                                                                                             </t>
  </si>
  <si>
    <t xml:space="preserve">LETRA ACO INOX (AISI 304), CHAPA NUM. 22, RECORTADO, H= 20 CM (SEM RELEVO)                                                                                                                                                                                                                                                                                                                                                                                                                                </t>
  </si>
  <si>
    <t xml:space="preserve">SOLEIRA PRE-MOLDADA EM GRANILITE, MARMORITE OU GRANITINA, L = *15 CM                                                                                                                                                                                                                                                                                                                                                                                                                                      </t>
  </si>
  <si>
    <t xml:space="preserve">RODAPE ARDOSIA, CINZA, 10 CM, E= *1CM                                                                                                                                                                                                                                                                                                                                                                                                                                                                     </t>
  </si>
  <si>
    <t xml:space="preserve">CAIXA DE INCENDIO/ABRIGO PARA MANGUEIRA, DE EMBUTIR/INTERNA, COM 90 X 60 X 17 CM, EM CHAPA DE ACO, PORTA COM VENTILACAO, VISOR COM A INSCRICAO "INCENDIO", SUPORTE/CESTA INTERNA PARA A MANGUEIRA, PINTURA ELETROSTATICA VERMELHA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</si>
  <si>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</si>
  <si>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</si>
  <si>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</si>
  <si>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</si>
  <si>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</si>
  <si>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</si>
  <si>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</si>
  <si>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</si>
  <si>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68,57</t>
  </si>
  <si>
    <t xml:space="preserve">ESGUICHO TIPO JATO SOLIDO, EM LATAO, ENGATE RAPIDO 1 1/2" X 13 MM, PARA MANGUEIRA EM INSTALACAO PREDIAL COMBATE A INCENDIO                                                                                                                                                                                                                                                                                                                                                                                </t>
  </si>
  <si>
    <t>71,69</t>
  </si>
  <si>
    <t xml:space="preserve">ESGUICHO TIPO JATO SOLIDO, EM LATAO, ENGATE RAPIDO 2 1/2" X 13 MM, PARA MANGUEIRA EM INSTALACAO PREDIAL COMBATE A INCENDIO                                                                                                                                                                                                                                                                                                                                                                                </t>
  </si>
  <si>
    <t>118,09</t>
  </si>
  <si>
    <t xml:space="preserve">REGISTRO OU VALVULA GLOBO ANGULAR EM LATAO, PARA HIDRANTES EM INSTALACAO PREDIAL DE INCENDIO, 45 GRAUS, DIAMETRO DE 2 1/2", COM VOLANTE, CLASSE DE PRESSAO DE ATE 200 PSI                                                                                                                                                                                                                                                                                                                                 </t>
  </si>
  <si>
    <t>200,00</t>
  </si>
  <si>
    <t xml:space="preserve">TAMPAO COM CORRENTE, EM LATAO, ENGATE RAPIDO 2 1/2", PARA INSTALACAO PREDIAL DE COMBATE A INCENDIO                                                                                                                                                                                                                                                                                                                                                                                                        </t>
  </si>
  <si>
    <t>104,76</t>
  </si>
  <si>
    <t xml:space="preserve">JUNCAO DE REDUCAO INVERTIDA, PVC SOLDAVEL, 100 X 50 MM, SERIE NORMAL PARA ESGOTO PREDIAL                                                                                                                                                                                                                                                                                                                                                                                                                  </t>
  </si>
  <si>
    <t>20,90</t>
  </si>
  <si>
    <t xml:space="preserve">JUNCAO DE REDUCAO INVERTIDA, PVC SOLDAVEL, 100 X 75 MM, SERIE NORMAL PARA ESGOTO PREDIAL                                                                                                                                                                                                                                                                                                                                                                                                                  </t>
  </si>
  <si>
    <t>24,32</t>
  </si>
  <si>
    <t xml:space="preserve">JUNCAO INVERTIDA, PVC SOLDAVEL, 75 X 75 MM, SERIE NORMAL PARA ESGOTO PREDIAL                                                                                                                                                                                                                                                                                                                                                                                                                              </t>
  </si>
  <si>
    <t>20,12</t>
  </si>
  <si>
    <t xml:space="preserve">TELA DE ACO SOLDADA NERVURADA, CA-60, Q-61, (0,97 KG/M2), DIAMETRO DO FIO = 3,4 MM, LARGURA = 2,45 M, ESPACAMENTO DA MALHA = 15 X 15 CM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</si>
  <si>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</si>
  <si>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</si>
  <si>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</si>
  <si>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</si>
  <si>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TELA DE ARAME GALVANIZADA QUADRANGULAR / LOSANGULAR, FIO 2,77 MM (12 BWG), MALHA 8 X 8 CM, H = 2 M                                                                                                                                                                                                                                                                                                                                                                                                        </t>
  </si>
  <si>
    <t>29,22</t>
  </si>
  <si>
    <t xml:space="preserve">TELA DE ARAME GALVANIZADA QUADRANGULAR / LOSANGULAR, FIO 2,11 MM (14 BWG), MALHA 8 X 8 CM, H = 2 M                                                                                                                                                                                                                                                                                                                                                                                                        </t>
  </si>
  <si>
    <t>17,86</t>
  </si>
  <si>
    <t xml:space="preserve">TELA DE ARAME GALVANIZADA, HEXAGONAL, FIO 0,56 MM (24 BWG), MALHA 1/2", H = 1 M                                                                                                                                                                                                                                                                                                                                                                                                                           </t>
  </si>
  <si>
    <t xml:space="preserve">TELA DE ARAME GALVANIZADA QUADRANGULAR / LOSANGULAR, FIO 4,19 MM (8 BWG), MALHA 5 X 5 CM, H = 2 M                                                                                                                                                                                                                                                                                                                                                                                                         </t>
  </si>
  <si>
    <t>124,39</t>
  </si>
  <si>
    <t xml:space="preserve">TELA DE ARAME GALVANIZADA QUADRANGULAR / LOSANGULAR, FIO 2,77 MM (12 BWG), MALHA 10 X 10 CM, H = 2 M                                                                                                                                                                                                                                                                                                                                                                                                      </t>
  </si>
  <si>
    <t>26,94</t>
  </si>
  <si>
    <t xml:space="preserve">TELA DE ARAME GALVANIZADA REVESTIDA EM PVC, QUADRANGULAR / LOSANGULAR, FIO 2,77 MM (12 BWG), BITOLA FINAL = *3,8* MM, MALHA 7,5 X 7,5 CM, H = 2 M                                                                                                                                                                                                                                                                                                                                                         </t>
  </si>
  <si>
    <t>55,45</t>
  </si>
  <si>
    <t xml:space="preserve">TELA DE ARAME GALVANIZADA REVESTIDA EM PVC, QUADRANGULAR / LOSANGULAR, FIO 2,11 MM (14 BWG), BITOLA FINAL = *2,8* MM, MALHA *8 X 8* CM, H = 2 M                                                                                                                                                                                                                                                                                                                                                           </t>
  </si>
  <si>
    <t>31,97</t>
  </si>
  <si>
    <t xml:space="preserve">BASE PARA MASTRO DE PARA-RAIOS DIAMETRO NOMINAL 2"                                                                                                                                                                                                                                                                                                                                                                                                                                                        </t>
  </si>
  <si>
    <t xml:space="preserve">CHAPA DE ACO GROSSA, ASTM A36, E = 3/4 " (19,05 MM) 149,39 KG/M2                                                                                                                                                                                                                                                                                                                                                                                                                                          </t>
  </si>
  <si>
    <t xml:space="preserve">PERFIL "U" DE ACO LAMINADO, "U" 152 X 15,6                                                                                                                                                                                                                                                                                                                                                                                                                                                                </t>
  </si>
  <si>
    <t xml:space="preserve">ELETRODO REVESTIDO AWS - E7018, DIAMETRO IGUAL A 4,00 MM                                                                                                                                                                                                                                                                                                                                                                                                                                                  </t>
  </si>
  <si>
    <t xml:space="preserve">ELETRODO REVESTIDO AWS - E-6010, DIAMETRO IGUAL A 4,00 MM                                                                                                                                                                                                                                                                                                                                                                                                                                                 </t>
  </si>
  <si>
    <t xml:space="preserve">ELETRODO REVESTIDO AWS - E6013, DIAMETRO IGUAL A 4,00 MM                                                                                                                                                                                                                                                                                                                                                                                                                                                  </t>
  </si>
  <si>
    <t xml:space="preserve">ELETRODO REVESTIDO AWS - E6013, DIAMETRO IGUAL A 2,50 MM                                                                                                                                                                                                                                                                                                                                                                                                                                                  </t>
  </si>
  <si>
    <t xml:space="preserve">CHAPA DE ACO GALVANIZADA BITOLA GSG 14, E = 1,95 MM (15,60 KG/M2)                                                                                                                                                                                                                                                                                                                                                                                                                                         </t>
  </si>
  <si>
    <t xml:space="preserve">CHAPA DE ACO GALVANIZADA BITOLA GSG 16, E = 1,55 MM (12,40 KG/M2)                                                                                                                                                                                                                                                                                                                                                                                                                                         </t>
  </si>
  <si>
    <t>16,87</t>
  </si>
  <si>
    <t xml:space="preserve">HASTE RETA PARA GANCHO DE FERRO GALVANIZADO, COM ROSCA 1/4 " X 30 CM PARA FIXACAO DE TELHA METALICA, INCLUI PORCA E ARRUELAS DE VEDACAO                                                                                                                                                                                                                                                                                                                                                                   </t>
  </si>
  <si>
    <t>2,10</t>
  </si>
  <si>
    <t xml:space="preserve">GRAMPO U DE 5/8 " N8 EM FERRO GALVANIZADO                                                                                                                                                                                                                                                                                                                                                                                                                                                                 </t>
  </si>
  <si>
    <t xml:space="preserve">SUPORTE PARA CALHA DE 150 MM EM FERRO GALVANIZADO                                                                                                                                                                                                                                                                                                                                                                                                                                                         </t>
  </si>
  <si>
    <t xml:space="preserve">LUVA SIMPLES, PVC PBA, JE, DN 75 / DE 85 MM, PARA REDE AGUA (NBR 10351)                                                                                                                                                                                                                                                                                                                                                                                                                                   </t>
  </si>
  <si>
    <t>36,89</t>
  </si>
  <si>
    <t xml:space="preserve">CHAPA DE ACO GALVANIZADA BITOLA GSG 18, E = 1,25 MM (10,00 KG/M2)                                                                                                                                                                                                                                                                                                                                                                                                                                         </t>
  </si>
  <si>
    <t>16,16</t>
  </si>
  <si>
    <t xml:space="preserve">CHAPA DE ACO GALVANIZADA BITOLA GSG 19, E = 1,11 MM (8,88 KG/M2)                                                                                                                                                                                                                                                                                                                                                                                                                                          </t>
  </si>
  <si>
    <t xml:space="preserve">CHAPA DE ACO GALVANIZADA BITOLA GSG 22, E = 0,80 MM (6,40 KG/M2)                                                                                                                                                                                                                                                                                                                                                                                                                                          </t>
  </si>
  <si>
    <t>16,84</t>
  </si>
  <si>
    <t xml:space="preserve">CHAPA DE ACO GALVANIZADA BITOLA GSG 26, E = 0,50 MM (4,00 KG/M2)                                                                                                                                                                                                                                                                                                                                                                                                                                          </t>
  </si>
  <si>
    <t>17,68</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</si>
  <si>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</si>
  <si>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</si>
  <si>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</si>
  <si>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0,09</t>
  </si>
  <si>
    <t xml:space="preserve">PARAFUSO ROSCA SOBERBA ZINCADO CABECA CHATA FENDA SIMPLES 4,8 X 40 MM (1.1/2 ")                                                                                                                                                                                                                                                                                                                                                                                                                           </t>
  </si>
  <si>
    <t xml:space="preserve">PARAFUSO ROSCA SOBERBA ZINCADO CABECA CHATA FENDA SIMPLES 5,5 X 65 MM (2.1/2 ")                                                                                                                                                                                                                                                                                                                                                                                                                           </t>
  </si>
  <si>
    <t xml:space="preserve">PARAFUSO ROSCA SOBERBA ZINCADO CABECA CHATA FENDA SIMPLES 5,5 X 50 MM (2 ")                                                                                                                                                                                                                                                                                                                                                                                                                               </t>
  </si>
  <si>
    <t xml:space="preserve">TIRANTE EM FERRO GALVANIZADO PARA CONTRAVENTAMENTO DE TELHA CANALETE 90, 1/4 " X 400 MM                                                                                                                                                                                                                                                                                                                                                                                                                   </t>
  </si>
  <si>
    <t>46,23</t>
  </si>
  <si>
    <t xml:space="preserve">CHAPA DE ACO GALVANIZADA BITOLA GSG 30, E = 0,35 MM (2,80 KG/M2)                                                                                                                                                                                                                                                                                                                                                                                                                                          </t>
  </si>
  <si>
    <t xml:space="preserve">PLACA CIMENTICIA LISA E = 10 MM, DE 1,20 X *2,50* M (SEM AMIANTO)                                                                                                                                                                                                                                                                                                                                                                                                                                         </t>
  </si>
  <si>
    <t xml:space="preserve">PLACA CIMENTICIA LISA E = 6 MM, DE 1,20 X *2,50* M (SEM AMIANTO)                                                                                                                                                                                                                                                                                                                                                                                                                                          </t>
  </si>
  <si>
    <t xml:space="preserve">TELHA TRAPEZOIDAL EM ALUMINIO, ALTURA DE *38* MM E ESPESSURA DE 0,5 MM (LARGURA TOTAL DE 1056 MM E COMPRIMENTO DE 5000 MM)                                                                                                                                                                                                                                                                                                                                                                                </t>
  </si>
  <si>
    <t xml:space="preserve">TELHA TRAPEZOIDAL EM ALUMINIO, ALTURA DE *38* MM E ESPESSURA DE 0,7 MM (LARGURA TOTAL DE 1056 MM E COMPRIMENTO DE 5000 MM)                                                                                                                                                                                                                                                                                                                                                                                </t>
  </si>
  <si>
    <t xml:space="preserve">AREIA PARA LEITO FILTRANTE (0,42 A 1,68 MM) - POSTO JAZIDA/FORNECEDOR (RETIRADO NA JAZIDA, SEM TRANSPORTE)                                                                                                                                                                                                                                                                                                                                                                                                </t>
  </si>
  <si>
    <t>2.386,39</t>
  </si>
  <si>
    <t xml:space="preserve">MATERIAL FILTRANTE (PEDREGULHO) 0,6 A 25,46 MM (POSTO PEDREIRA/FORNECEDOR, SEM FRETE)                                                                                                                                                                                                                                                                                                                                                                                                                     </t>
  </si>
  <si>
    <t>3.729,46</t>
  </si>
  <si>
    <t xml:space="preserve">MATERIAL FILTRANTE (PEDREGULHO) 38 A 25,4 MM (POSTO PEDREIRA/FORNECEDOR, SEM FRETE)                                                                                                                                                                                                                                                                                                                                                                                                                       </t>
  </si>
  <si>
    <t xml:space="preserve">PINGADEIRA PLASTICA PARA TELHA DE FIBROCIMENTO CANALETE 49/KALHETA OU CANALETE 90/KALHETAO                                                                                                                                                                                                                                                                                                                                                                                                                </t>
  </si>
  <si>
    <t xml:space="preserve">PO DE MARMORE (POSTO PEDREIRA/FORNECEDOR, SEM FRETE)                                                                                                                                                                                                                                                                                                                                                                                                                                                      </t>
  </si>
  <si>
    <t xml:space="preserve">DOMOS INDIVIDUAL EM ACRILICO BRANCO *95 X 95* CM, SEM INSTALACAO                                                                                                                                                                                                                                                                                                                                                                                                                                          </t>
  </si>
  <si>
    <t xml:space="preserve">COMPENSADO NAVAL - CHAPA/PAINEL EM MADEIRA COMPENSADA PRENSADA, DE 2200 X 1600 MM, E = 10 MM                                                                                                                                                                                                                                                                                                                                                                                                              </t>
  </si>
  <si>
    <t>73,63</t>
  </si>
  <si>
    <t xml:space="preserve">COMPENSADO NAVAL - CHAPA/PAINEL EM MADEIRA COMPENSADA PRENSADA, DE 2200 X 1600 MM, E = 12 MM                                                                                                                                                                                                                                                                                                                                                                                                              </t>
  </si>
  <si>
    <t>79,50</t>
  </si>
  <si>
    <t xml:space="preserve">COMPENSADO NAVAL - CHAPA/PAINEL EM MADEIRA COMPENSADA PRENSADA, DE 2200 X 1600 MM, E = 15 MM                                                                                                                                                                                                                                                                                                                                                                                                              </t>
  </si>
  <si>
    <t>91,03</t>
  </si>
  <si>
    <t xml:space="preserve">COMPENSADO NAVAL - CHAPA/PAINEL EM MADEIRA COMPENSADA PRENSADA, DE 2200 X 1600 MM, E = 20 MM                                                                                                                                                                                                                                                                                                                                                                                                              </t>
  </si>
  <si>
    <t>124,75</t>
  </si>
  <si>
    <t xml:space="preserve">OLEO COMBUSTIVEL BPF A GRANEL                                                                                                                                                                                                                                                                                                                                                                                                                                                                             </t>
  </si>
  <si>
    <t>3,67</t>
  </si>
  <si>
    <t xml:space="preserve">CONCRETO USINADO BOMBEAVEL, CLASSE DE RESISTENCIA C35, BRITA 0 E 1, SLUMP = 100 +/- 20 MM, COM BOMBEAMENTO (DISPONIBILIZACAO DE BOMBA), SEM O LANCAMENTO (NBR 8953)                                                                                                                                                                                                                                                                                                                                       </t>
  </si>
  <si>
    <t>525,58</t>
  </si>
  <si>
    <t xml:space="preserve">CONCRETO AUTOADENSAVEL (CAA) CLASSE DE RESISTENCIA C15, ESPALHAMENTO SF2, COM BOMBEAMENTO (DISPONIBILIZACAO DE BOMBA), SEM O LANCAMENTO (NBR 15823)                                                                                                                                                                                                                                                                                                                                                       </t>
  </si>
  <si>
    <t>500,17</t>
  </si>
  <si>
    <t xml:space="preserve">CONCRETO AUTOADENSAVEL (CAA) CLASSE DE RESISTENCIA C20, ESPALHAMENTO SF2, COM BOMBEAMENTO (DISPONIBILIZACAO DE BOMBA), SEM O LANCAMENTO (NBR 15823)                                                                                                                                                                                                                                                                                                                                                       </t>
  </si>
  <si>
    <t>519,75</t>
  </si>
  <si>
    <t xml:space="preserve">PORTA CORTA-FOGO PARA SAIDA DE EMERGENCIA, COM FECHADURA, VAO LUZ DE 90 X 210 CM, CLASSE P-90 (NBR 11742)                                                                                                                                                                                                                                                                                                                                                                                                 </t>
  </si>
  <si>
    <t xml:space="preserve">CAL HIDRATADA PARA PINTURA                                                                                                                                                                                                                                                                                                                                                                                                                                                                                </t>
  </si>
  <si>
    <t>2,19</t>
  </si>
  <si>
    <t xml:space="preserve">VIDRO PLANO ARAMADO E = 7MM - SEM COLOCACAO                                                                                                                                                                                                                                                                                                                                                                                                                                                               </t>
  </si>
  <si>
    <t xml:space="preserve">ESPELHO CRISTAL E = 4 MM                                                                                                                                                                                                                                                                                                                                                                                                                                                                                  </t>
  </si>
  <si>
    <t xml:space="preserve">VIDRO LISO FUME E = 4MM - SEM COLOCACAO                                                                                                                                                                                                                                                                                                                                                                                                                                                                   </t>
  </si>
  <si>
    <t xml:space="preserve">VIDRO LISO FUME E = 6MM - SEM COLOCACAO                                                                                                                                                                                                                                                                                                                                                                                                                                                                   </t>
  </si>
  <si>
    <t xml:space="preserve">JANELA BASCULANTE, ACO, COM BATENTE/REQUADRO, 60 X 60 CM (SEM VIDROS)                                                                                                                                                                                                                                                                                                                                                                                                                                     </t>
  </si>
  <si>
    <t>175,63</t>
  </si>
  <si>
    <t xml:space="preserve">JANELA DE CORRER, ACO, BATENTE/REQUADRO DE 6 A 14 CM, COM DIVISAO HORIZ , PINT ANTICORROSIVA, SEM VIDRO, BANDEIRA COM BASCULA, 4 FLS, 120 X 150 CM (A X L)                                                                                                                                                                                                                                                                                                                                                </t>
  </si>
  <si>
    <t>969,97</t>
  </si>
  <si>
    <t xml:space="preserve">RALO FOFO COM REQUADRO, QUADRADO 200 X 200 MM                                                                                                                                                                                                                                                                                                                                                                                                                                                             </t>
  </si>
  <si>
    <t>91,90</t>
  </si>
  <si>
    <t xml:space="preserve">GRELHA FOFO SIMPLES COM REQUADRO, CARGA MAXIMA 1,5 T, 150 X 1000 MM, E= *15* MM                                                                                                                                                                                                                                                                                                                                                                                                                           </t>
  </si>
  <si>
    <t>212,09</t>
  </si>
  <si>
    <t xml:space="preserve">GRELHA FOFO SIMPLES COM REQUADRO, CARGA MAXIMA 1,5 T, 200 X 1000 MM, E= *15* MM                                                                                                                                                                                                                                                                                                                                                                                                                           </t>
  </si>
  <si>
    <t xml:space="preserve">TAMPAO FOFO ARTICULADO P/ REGISTRO, CLASSE A15 CARGA MAXIMA 1,5 T, *400 X 400* MM                                                                                                                                                                                                                                                                                                                                                                                                                         </t>
  </si>
  <si>
    <t>247,44</t>
  </si>
  <si>
    <t xml:space="preserve">GRELHA FOFO ARTICULADA, CARGA MAXIMA 1,5 T, *300 X 1000* MM, E= *15* MM                                                                                                                                                                                                                                                                                                                                                                                                                                   </t>
  </si>
  <si>
    <t>277,93</t>
  </si>
  <si>
    <t xml:space="preserve">GRELHA FOFO SIMPLES COM REQUADRO, CARGA MAXIMA  12,5 T, *300 X 1000* MM, E= *15* MM, AREA ESTACIONAMENTO CARRO PASSEIO                                                                                                                                                                                                                                                                                                                                                                                    </t>
  </si>
  <si>
    <t>384,41</t>
  </si>
  <si>
    <t xml:space="preserve">CAIXA DE PASSAGEM/ LUZ / TELEFONIA, DE EMBUTIR,  EM CHAPA DE ACO GALVANIZADO, DIMENSOES 150 X 150 X 15 CM (PADRAO CONCESSIONARIA LOCAL)                                                                                                                                                                                                                                                                                                                                                                   </t>
  </si>
  <si>
    <t>1.942,54</t>
  </si>
  <si>
    <t xml:space="preserve">CAIXA DE PASSAGEM/ LUZ / TELEFONIA, DE EMBUTIR,  EM CHAPA DE ACO GALVANIZADO, DIMENSOES 200 X 200 X 20 CM (PADRAO CONCESSIONARIA LOCAL)                                                                                                                                                                                                                                                                                                                                                                   </t>
  </si>
  <si>
    <t>3.794,46</t>
  </si>
  <si>
    <t xml:space="preserve">CAIXA DE PASSAGEM/ LUZ / TELEFONIA, DE EMBUTIR,  EM CHAPA DE ACO GALVANIZADO, DIMENSOES 20 X 20 X *12* CM (PADRAO CONCESSIONARIA LOCAL)                                                                                                                                                                                                                                                                                                                                                                   </t>
  </si>
  <si>
    <t>83,63</t>
  </si>
  <si>
    <t xml:space="preserve">CAIXA DE PASSAGEM/ LUZ / TELEFONIA, DE EMBUTIR,  EM CHAPA DE ACO GALVANIZADO, DIMENSOES 40 X 40 X *12* CM (PADRAO CONCESSIONARIA LOCAL)                                                                                                                                                                                                                                                                                                                                                                   </t>
  </si>
  <si>
    <t>185,24</t>
  </si>
  <si>
    <t xml:space="preserve">CAIXA DE PASSAGEM/ LUZ / TELEFONIA, DE EMBUTIR,  EM CHAPA DE ACO GALVANIZADO, DIMENSOES 60 X 60 X *12* CM (PADRAO CONCESSIONARIA LOCAL)                                                                                                                                                                                                                                                                                                                                                                   </t>
  </si>
  <si>
    <t>306,96</t>
  </si>
  <si>
    <t xml:space="preserve">CAIXA DE PASSAGEM/ LUZ / TELEFONIA, DE EMBUTIR,  EM CHAPA DE ACO GALVANIZADO, DIMENSOES 80 X 80 X *12* CM (PADRAO CONCESSIONARIA LOCAL)                                                                                                                                                                                                                                                                                                                                                                   </t>
  </si>
  <si>
    <t>458,91</t>
  </si>
  <si>
    <t xml:space="preserve">CAIXA DE PASSAGEM/ LUZ / TELEFONIA, DE SOBREPOR,  EM CHAPA DE ACO GALVANIZADO, DIMENSOES 80 X 80 X *12* CM (PADRAO CONCESSIONARIA LOCAL)                                                                                                                                                                                                                                                                                                                                                                  </t>
  </si>
  <si>
    <t>574,83</t>
  </si>
  <si>
    <t xml:space="preserve">ARRUELA LISA, REDONDA, DE LATAO POLIDO, DIAMETRO NOMINAL 5/8", DIAMETRO EXTERNO = 34 MM, DIAMETRO DO FURO = 17 MM, ESPESSURA = *2,5* MM                                                                                                                                                                                                                                                                                                                                                                   </t>
  </si>
  <si>
    <t xml:space="preserve">ABRACADEIRA DE LATAO PARA FIXACAO DE CABO PARA-RAIO, DIMENSOES 32 X 24 X 24 MM                                                                                                                                                                                                                                                                                                                                                                                                                            </t>
  </si>
  <si>
    <t xml:space="preserve">ALCA PREFORMADA DE DISTRIBUICAO, EM ACO GALVANIZADO, PARA CONDUTORES DE ALUMINIO AWG 2 (CAA 6/1 OU CA 7 FIOS)                                                                                                                                                                                                                                                                                                                                                                                             </t>
  </si>
  <si>
    <t xml:space="preserve">ALCA PREFORMADA DE DISTRIBUICAO, EM ACO GALVANIZADO, PARA CONDUTORES DE ALUMINIO AWG 1/0 (CAA 6/1 OU CA 7 FIOS)                                                                                                                                                                                                                                                                                                                                                                                           </t>
  </si>
  <si>
    <t xml:space="preserve">ALCA PREFORMADA DE SERVICO, EM ACO GALVANIZADO, PARA CONDUTORES DE ALUMINIO AWG 6 (CAA 6/1)                                                                                                                                                                                                                                                                                                                                                                                                               </t>
  </si>
  <si>
    <t xml:space="preserve">ALCA PREFORMADA DE SERVICO, EM ACO GALVANIZADO, PARA CONDUTORES DE ALUMINIO AWG 4 (CAA 6/1)                                                                                                                                                                                                                                                                                                                                                                                                               </t>
  </si>
  <si>
    <t xml:space="preserve">CORTADEIRA DE PISO DE CONCRETO E ASFALTO, PARA DISCO PADRAO DE DIAMETRO 350 MM (14") OU 450 MM (18") , MOTOR A GASOLINA, POTENCIA 13 HP, SEM DISCO                                                                                                                                                                                                                                                                                                                                                        </t>
  </si>
  <si>
    <t>11.885,80</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</si>
  <si>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</si>
  <si>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TAMPAO FOFO ARTICULADO P/ REGISTRO, CLASSE A15 CARGA MAX 1,5 T, *200 X 200* MM                                                                                                                                                                                                                                                                                                                                                                                                                            </t>
  </si>
  <si>
    <t>98,97</t>
  </si>
  <si>
    <t xml:space="preserve">TAMPAO FOFO SIMPLES COM BASE, CLASSE D400 CARGA MAX 40 T, REDONDO, TAMPA 900 MM (COM INSCRICAO EM RELEVO DO TIPO DE REDE)                                                                                                                                                                                                                                                                                                                                                                                 </t>
  </si>
  <si>
    <t>2.404,60</t>
  </si>
  <si>
    <t xml:space="preserve">TAMPAO FOFO SIMPLES, CLASSE A15 CARGA MAX 1,5 T, 550 X 1100 MM (COM INSCRICAO EM RELEVO DO TIPO DE REDE)                                                                                                                                                                                                                                                                                                                                                                                                  </t>
  </si>
  <si>
    <t>813,90</t>
  </si>
  <si>
    <t xml:space="preserve">TAMPAO FOFO ARTICULADO, CLASSE B125 CARGA MAX 12,5 T, REDONDO, TAMPA 600 MM (COM INSCRICAO EM RELEVO DO TIPO DE REDE)                                                                                                                                                                                                                                                                                                                                                                                     </t>
  </si>
  <si>
    <t>627,44</t>
  </si>
  <si>
    <t xml:space="preserve">TAMPAO FOFO SIMPLES COM BASE, CLASSE A15 CARGA MAX 1,5 T, 300 X 300 MM (COM INSCRICAO EM RELEVO DO TIPO DE REDE)                                                                                                                                                                                                                                                                                                                                                                                          </t>
  </si>
  <si>
    <t>150,23</t>
  </si>
  <si>
    <t xml:space="preserve">TAMPAO FOFO SIMPLES COM BASE, CLASSE B125 CARGA MAX 12,5 T, REDONDO, TAMPA 500 MM (COM INSCRICAO EM RELEVO DO TIPO DE REDE)                                                                                                                                                                                                                                                                                                                                                                               </t>
  </si>
  <si>
    <t>494,88</t>
  </si>
  <si>
    <t xml:space="preserve">REDUCAO PVC PBA, JE, PB, DN 100 X 50 / DE 110 X 60 MM, PARA REDE DE AGUA                                                                                                                                                                                                                                                                                                                                                                                                                                  </t>
  </si>
  <si>
    <t xml:space="preserve">REDUCAO PVC PBA, JE, PB, DN 100 X 75 / DE 110 X 85 MM, PARA REDE DE AGUA                                                                                                                                                                                                                                                                                                                                                                                                                                  </t>
  </si>
  <si>
    <t xml:space="preserve">ESMERILHADEIRA ANGULAR ELETRICA, DIAMETRO DO DISCO 7 '' (180 MM), ROTACAO 8500 RPM, POTENCIA 2400 W                                                                                                                                                                                                                                                                                                                                                                                                       </t>
  </si>
  <si>
    <t>860,32</t>
  </si>
  <si>
    <t xml:space="preserve">PORTA DE MADEIRA, FOLHA LEVE (NBR 15930) DE 600 X 2100 MM, DE 35 MM A 40 MM DE ESPESSURA, NUCLEO COLMEIA, CAPA LISA EM HDF, ACABAMENTO EM PRIMER PARA PINTURA                                                                                                                                                                                                                                                                                                                                             </t>
  </si>
  <si>
    <t>210,43</t>
  </si>
  <si>
    <t xml:space="preserve">PORTA DE MADEIRA, FOLHA LEVE (NBR 15930) DE 700 X 2100 MM, DE 35 MM A 40 MM DE ESPESSURA, NUCLEO COLMEIA, CAPA LISA EM HDF, ACABAMENTO EM PRIMER PARA PINTURA                                                                                                                                                                                                                                                                                                                                             </t>
  </si>
  <si>
    <t>218,38</t>
  </si>
  <si>
    <t xml:space="preserve">PORTA DE MADEIRA, FOLHA LEVE (NBR 15930) DE 800 X 2100 MM, DE 35 MM A 40 MM DE ESPESSURA, NUCLEO COLMEIA, CAPA LISA EM HDF, ACABAMENTO EM PRIMER PARA PINTURA                                                                                                                                                                                                                                                                                                                                             </t>
  </si>
  <si>
    <t>232,13</t>
  </si>
  <si>
    <t xml:space="preserve">TE DE REDUCAO, PVC PBA, BBB, JE, DN 100 X 50 / DE 110 X 60 MM, PARA REDE AGUA (NBR 10351)                                                                                                                                                                                                                                                                                                                                                                                                                 </t>
  </si>
  <si>
    <t>106,42</t>
  </si>
  <si>
    <t xml:space="preserve">TE DE REDUCAO, PVC PBA, BBB, JE, DN 100 X 75 / DE 110 X 85 MM, PARA REDE AGUA (NBR 10351)                                                                                                                                                                                                                                                                                                                                                                                                                 </t>
  </si>
  <si>
    <t>89,93</t>
  </si>
  <si>
    <t xml:space="preserve">POLVORA NEGRA                                                                                                                                                                                                                                                                                                                                                                                                                                                                                             </t>
  </si>
  <si>
    <t>98,06</t>
  </si>
  <si>
    <t xml:space="preserve">DOBRADICA EM LATAO, 3 " X 2 1/2 ", E= 1,9 A 2 MM, COM ANEL, CROMADO, TAMPA BOLA, COM PARAFUSOS                                                                                                                                                                                                                                                                                                                                                                                                            </t>
  </si>
  <si>
    <t>32,02</t>
  </si>
  <si>
    <t xml:space="preserve">DOBRADICA TIPO VAI-E-VEM EM ACO/FERRO, TAMANHO 3'', GALVANIZADO, COM PARAFUSOS                                                                                                                                                                                                                                                                                                                                                                                                                            </t>
  </si>
  <si>
    <t>85,85</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</si>
  <si>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</si>
  <si>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</si>
  <si>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TARJETA LIVRE / OCUPADO PARA PORTA DE BANHEIRO, CORPO EM ZAMAC E ESPELHO EM LATAO                                                                                                                                                                                                                                                                                                                                                                                                                         </t>
  </si>
  <si>
    <t>43,50</t>
  </si>
  <si>
    <t xml:space="preserve">FECHO DE SEGURANCA, TIPO BATOM, EM LATAO / ZAMAC, CROMADO, PARA PORTAS E JANELAS - INCLUI PARAFUSOS                                                                                                                                                                                                                                                                                                                                                                                                       </t>
  </si>
  <si>
    <t xml:space="preserve">FERROLHO COM FECHO CHATO E PORTA CADEADO , EM ACO GALVANIZADO / ZINCADO, DE SOBREPOR, COM COMPRIMENTO DE 5", CHAPA COM ESPESSURA MINIMA DE 1,70 MM E LARGURA MINIMA DE 5,00 CM (FECHO REFORCADO)                                                                                                                                                                                                                                                                                                          </t>
  </si>
  <si>
    <t xml:space="preserve">GONZO DE SOBREPOR, EM LATAO / ZAMAC, PARA JANELA PIVOTANTE - INCLUI PARAFUSOS                                                                                                                                                                                                                                                                                                                                                                                                                             </t>
  </si>
  <si>
    <t xml:space="preserve">FECHADURA DE SOBREPOR TIPO CAIXAO, EM FERRO COM ACABAMENTO RESINADO, SEM MACANETA, SEM CILINDRO, INCLUINDO CHAVE TIPO SIMPLES                                                                                                                                                                                                                                                                                                                                                                             </t>
  </si>
  <si>
    <t>20,97</t>
  </si>
  <si>
    <t xml:space="preserve">FECHADURA DE SOBREPOR PARA GAVETAS E ARMARIOS, EM ACO INOX COM ACABAMENTO CROMADO, COM CILINDRO DE APROX 20 MM                                                                                                                                                                                                                                                                                                                                                                                            </t>
  </si>
  <si>
    <t>13,46</t>
  </si>
  <si>
    <t xml:space="preserve">FECHADURA DE EMBUTIR PARA GAVETA E MOVEIS DE MADEIRA, EM ACO INOX COM ACABAMENTO CROMADO, COM ABAS LATERAIS, CILINDRO COM 22 MM DE DIAMETRO, INCLUINDO CHAVE COM PERFIL METALICO E CAPA ESCAMOTEAVEL                                                                                                                                                                                                                                                                                                      </t>
  </si>
  <si>
    <t>13,45</t>
  </si>
  <si>
    <t xml:space="preserve">MAQUINA DE 55 MM PARA FECHADURA, PARA PORTA INTERNA, EM ACO INOX                                                                                                                                                                                                                                                                                                                                                                                                                                          </t>
  </si>
  <si>
    <t>46,87</t>
  </si>
  <si>
    <t xml:space="preserve">MAQUINA DE 55 MM PARA FECHADURA DE EMBUTIR EXTERNA, EM ACO INOX                                                                                                                                                                                                                                                                                                                                                                                                                                           </t>
  </si>
  <si>
    <t xml:space="preserve">MAQUINA DE 40 MM PARA FECHADURA DE EMBUTIR EXTERNA, EM ACO INOX                                                                                                                                                                                                                                                                                                                                                                                                                                           </t>
  </si>
  <si>
    <t>35,80</t>
  </si>
  <si>
    <t xml:space="preserve">FECHADURA AUXILIAR DE SEGURANCA PARA PORTA EXTERNA, EM ACO INOX, BROCA DE 45 A 55 MM, LINGUETA COM 3 AVANCOS, INCLUINDO 2 CHAVES TIPO CILINDRO                                                                                                                                                                                                                                                                                                                                                            </t>
  </si>
  <si>
    <t xml:space="preserve">MAQUINA DE 40 MM PARA FECHADURA, PARA PORTA DE BANHEIRO, EM ACO INOX                                                                                                                                                                                                                                                                                                                                                                                                                                      </t>
  </si>
  <si>
    <t>32,39</t>
  </si>
  <si>
    <t xml:space="preserve">FECHADURA DE SOBREPOR PARA PORTAO, EM ACO INOX COM ACABAMENTO CROMADO, CAIXA DE 100 MM, INCLUINDO CHAVE TIPO CILINDRO                                                                                                                                                                                                                                                                                                                                                                                     </t>
  </si>
  <si>
    <t>59,12</t>
  </si>
  <si>
    <t xml:space="preserve">TE DE REDUCAO, PVC PBA, BBB, JE, DN 75 X 50 / DE 85 X 60 MM, PARA REDE AGUA (NBR 10351)                                                                                                                                                                                                                                                                                                                                                                                                                   </t>
  </si>
  <si>
    <t>51,87</t>
  </si>
  <si>
    <t xml:space="preserve">MOLA HIDRAULICA DE PISO, PARA PORTAS DE ATE 1100 MM E PESO DE ATE 120 KG, COM CORPO EM ACO INOX                                                                                                                                                                                                                                                                                                                                                                                                           </t>
  </si>
  <si>
    <t>846,25</t>
  </si>
  <si>
    <t xml:space="preserve">MACANETA BOLA, EM ZAMAC COM ACABAMENTO CROMADO, DIAMETRO DE APROX 2 1/2"                                                                                                                                                                                                                                                                                                                                                                                                                                  </t>
  </si>
  <si>
    <t>85,71</t>
  </si>
  <si>
    <t xml:space="preserve">MACANETA ALAVANCA RETA OCA, EM ZAMAC COM ACABAMENTO CROMADO, COMPRIMENTO APROX DE 15 CM                                                                                                                                                                                                                                                                                                                                                                                                                   </t>
  </si>
  <si>
    <t>50,99</t>
  </si>
  <si>
    <t xml:space="preserve">MACANETA ALAVANCA, RETA SIMPLES / OCA, CROMADA, COMPRIMENTO DE 10 A 16 CM, ACABAMENTO PADRAO POPULAR - SOMENTE MACANETAS                                                                                                                                                                                                                                                                                                                                                                                  </t>
  </si>
  <si>
    <t>23,57</t>
  </si>
  <si>
    <t xml:space="preserve">PUXADOR DE EMBUTIR TIPO CONCHA, COM FURO PARA CHAVE, EM LATAO CROMADO,  COMPRIMENTO DE APROX *100* MM E LARGURA DE APROX *40* MM                                                                                                                                                                                                                                                                                                                                                                          </t>
  </si>
  <si>
    <t xml:space="preserve">PERFIL U DE ABAS IGUAIS, EM ALUMINIO, 1/2" (1,27 X 1,27 CM), PARA PORTA OU JANELA DE CORRER                                                                                                                                                                                                                                                                                                                                                                                                               </t>
  </si>
  <si>
    <t>6,80</t>
  </si>
  <si>
    <t xml:space="preserve">ESPELHO, RETO OU CURVO, EM LATAO CROMADO, ESPESSURA MINIMA 6 MM, LARGURA *43*MM, ALTURA *230*MM - PARA FECHADURA DE EMBUTIR                                                                                                                                                                                                                                                                                                                                                                               </t>
  </si>
  <si>
    <t>34,48</t>
  </si>
  <si>
    <t xml:space="preserve">ESPELHO, RETO OU CURVO, EM LATAO CROMADO, ESPESSURA ATE 6 MM, LARGURA *40*MM, ALTURA *180*MM - PARA FECHADURA DE EMBUTIR                                                                                                                                                                                                                                                                                                                                                                                  </t>
  </si>
  <si>
    <t>13,62</t>
  </si>
  <si>
    <t xml:space="preserve">MOLA HIDRAULICA AEREA, PARA PORTAS DE ATE 950 MM E PESO DE ATE 65 KG, COM CORPO EM ALUMINIO E BRACO EM ACO, SEM BRACO DE PARADA                                                                                                                                                                                                                                                                                                                                                                           </t>
  </si>
  <si>
    <t>169,81</t>
  </si>
  <si>
    <t xml:space="preserve">MOLA HIDRAULICA AEREA, PARA PORTAS DE ATE 1.100 MM E PESO DE ATE 85 KG, COM CORPO EM ALUMINIO E BRACO EM ACO, SEM BRACO DE PARADA                                                                                                                                                                                                                                                                                                                                                                         </t>
  </si>
  <si>
    <t>220,01</t>
  </si>
  <si>
    <t xml:space="preserve">TRAVA / PRENDEDOR DE PORTA, EM LATAO CROMADO, MONTADO EM PISO                                                                                                                                                                                                                                                                                                                                                                                                                                             </t>
  </si>
  <si>
    <t>29,57</t>
  </si>
  <si>
    <t xml:space="preserve">RODIZIO TIPO NAPOLEAO PARA JANELAS DE CORRER, EM ZAMAC, COMPRIMENTO DE APROX 60 CM, COM ROLAMENTO EM ACO                                                                                                                                                                                                                                                                                                                                                                                                  </t>
  </si>
  <si>
    <t>5,52</t>
  </si>
  <si>
    <t xml:space="preserve">ROLDANA CONCAVA DUPLA, 4 RODAS, EM ZAMAC COM CHAPA DE LATAO, ROLAMENTOS EM ACO, PARA PORTAS E JANELAS DE CORRER                                                                                                                                                                                                                                                                                                                                                                                           </t>
  </si>
  <si>
    <t>53,21</t>
  </si>
  <si>
    <t xml:space="preserve">ROSETA REDONDA DE SOBREPOR, SEM FUROS, EM ACO INOX POLIDO, DIAMETRO APROXIMADO DE 50 MM, PARA FECHADURA DE PORTA - PARAFUSOS INCLUIDOS                                                                                                                                                                                                                                                                                                                                                                    </t>
  </si>
  <si>
    <t xml:space="preserve">ROSETA QUADRADA, SEM FUROS, EM ACO INOX POLIDO, LARGURA APROXIMADA DE 50 MM, PARA FECHADURA DE PORTA - PARAFUSOS INCLUIDOS                                                                                                                                                                                                                                                                                                                                                                                </t>
  </si>
  <si>
    <t xml:space="preserve">TRILHO QUADRADO FRIZADO PARA RODIZIO (VERGALHAO MACICO), EM ALUMINIO, COM DIMENSOES DE *6 X 6* MM                                                                                                                                                                                                                                                                                                                                                                                                         </t>
  </si>
  <si>
    <t xml:space="preserve">TRILHO PANTOGRAFICO CONCAVO, TIPO U, EM ALUMINIO, COM DIMENSOES DE APROX *35 X 35* MM, PARA ROLDANA DE PORTA DE CORRER                                                                                                                                                                                                                                                                                                                                                                                    </t>
  </si>
  <si>
    <t xml:space="preserve">FORRO DE PVC LISO, BRANCO, REGUA DE 10 CM, ESPESSURA DE 8 MM A 10 MM (COM COLOCACAO / SEM ESTRUTURA METALICA)                                                                                                                                                                                                                                                                                                                                                                                             </t>
  </si>
  <si>
    <t>78,74</t>
  </si>
  <si>
    <t xml:space="preserve">GABIAO MANTA (COLCHAO) MALHA HEXAGONAL 6 X 8 CM (ZN/AL REVESTIDO COM POLIMERO), FIO 2 MM, DIMENSOES 4,0 X 2,0 X 0,23 M (C X L X A)                                                                                                                                                                                                                                                                                                                                                                        </t>
  </si>
  <si>
    <t>1.307,71</t>
  </si>
  <si>
    <t xml:space="preserve">GABIAO TIPO CAIXA, MALHA HEXAGONAL 8 X 10 CM (ZN/AL REVESTIDO COM POLIMERO), FIO 2,4 MM, DIMENSOES 2,0 X 1,0 X 0,5 M (C X L X A)                                                                                                                                                                                                                                                                                                                                                                          </t>
  </si>
  <si>
    <t xml:space="preserve">GABIAO TIPO CAIXA MALHA HEXAGONAL 8 X 10 CM (ZN/AL REVESTIDO COM POLIMERO),  FIO 2,4 MM, DIMENSOES 2,0 X 1,0 X 1,0 M (C X L X A)                                                                                                                                                                                                                                                                                                                                                                          </t>
  </si>
  <si>
    <t>777,10</t>
  </si>
  <si>
    <t xml:space="preserve">GABIAO SACO MALHA HEXAGONAL 8 X 10 CM (ZN/AL REVESTIDO COM POLIMERO),  FIO 2,4 MM, DIMENSOES 3,0 X 0,65 M                                                                                                                                                                                                                                                                                                                                                                                                 </t>
  </si>
  <si>
    <t xml:space="preserve">GABIAO  TIPO CAIXA, MALHA HEXAGONAL 8 X 10 CM (ZN/AL), FIO 2,7 MM, DIMENSOES 2,0 X 1,0 X 0,5 M (C X L X A)                                                                                                                                                                                                                                                                                                                                                                                                </t>
  </si>
  <si>
    <t xml:space="preserve">GABIAO TIPO CAIXA MALHA HEXAGONAL 8 X 10 CM (ZN/AL), FIO 2,7 MM, DIMENSOES 2,0 X 1,0 X 1,0 M (C X L X A)                                                                                                                                                                                                                                                                                                                                                                                                  </t>
  </si>
  <si>
    <t>646,30</t>
  </si>
  <si>
    <t xml:space="preserve">GABIAO SACO MALHA HEXAGONAL 8 X 10 CM (ZN/AL), FIO 2,7 MM, DIMENSOES 4,0 X 0,65 M                                                                                                                                                                                                                                                                                                                                                                                                                         </t>
  </si>
  <si>
    <t>554,30</t>
  </si>
  <si>
    <t xml:space="preserve">SOLUCAO ASFALTICA ELASTOMERICA PARA IMPRIMACAO, APLICACAO A FRIO                                                                                                                                                                                                                                                                                                                                                                                                                                          </t>
  </si>
  <si>
    <t>15,45</t>
  </si>
  <si>
    <t xml:space="preserve">POLIESTIRENO EXPANDIDO/EPS (ISOPOR), TIPO 2F, PLACA, ISOLAMENTO TERMOACUSTICO, E = 10 MM, 1000 X 500 MM                                                                                                                                                                                                                                                                                                                                                                                                   </t>
  </si>
  <si>
    <t xml:space="preserve">MARTELO DEMOLIDOR PNEUMATICO MANUAL, PADRAO, PESO DE 32 KG                                                                                                                                                                                                                                                                                                                                                                                                                                                </t>
  </si>
  <si>
    <t>18.870,47</t>
  </si>
  <si>
    <t xml:space="preserve">MANTA ASFALTICA ELASTOMERICA EM POLIESTER ALUMINIZADA 3 MM, TIPO III, CLASSE B (NBR 9952)                                                                                                                                                                                                                                                                                                                                                                                                                 </t>
  </si>
  <si>
    <t>53,40</t>
  </si>
  <si>
    <t xml:space="preserve">SELANTE A BASE DE ALCATRAO E POLIURETANO PARA JUNTAS HORIZONTAIS                                                                                                                                                                                                                                                                                                                                                                                                                                          </t>
  </si>
  <si>
    <t>93,00</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</si>
  <si>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</si>
  <si>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</si>
  <si>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PERFURATRIZ PNEUMATICA MANUAL DE PESO MEDIO, 18KG, COMPRIMENTO DE CURSO DE 6 M, DIAMETRO DO PISTAO DE 5,5 CM                                                                                                                                                                                                                                                                                                                                                                                              </t>
  </si>
  <si>
    <t>15.473,27</t>
  </si>
  <si>
    <t xml:space="preserve">VIBRADOR DE IMERSAO, DIAMETRO DA PONTEIRA DE *35* MM, COM MOTOR 4 TEMPOS A GASOLINA DE 5,5 HP (5,5 CV)                                                                                                                                                                                                                                                                                                                                                                                                    </t>
  </si>
  <si>
    <t xml:space="preserve">TE SANITARIO DE REDUCAO, PVC, DN 100 X 50 MM, SERIE NORMAL, PARA ESGOTO PREDIAL                                                                                                                                                                                                                                                                                                                                                                                                                           </t>
  </si>
  <si>
    <t>18,63</t>
  </si>
  <si>
    <t xml:space="preserve">TE SANITARIO DE REDUCAO, PVC, DN 100 X 75 MM, SERIE NORMAL PARA ESGOTO PREDIAL                                                                                                                                                                                                                                                                                                                                                                                                                            </t>
  </si>
  <si>
    <t>21,39</t>
  </si>
  <si>
    <t xml:space="preserve">TE SANITARIO, PVC, DN 75 X 75 MM, SERIE NORMAL PARA ESGOTO PREDIAL                                                                                                                                                                                                                                                                                                                                                                                                                                        </t>
  </si>
  <si>
    <t xml:space="preserve">REGISTRO DE ESFERA, PVC, COM VOLANTE, VS, ROSCAVEL, DN 1 1/4", COM CORPO DIVIDIDO                                                                                                                                                                                                                                                                                                                                                                                                                         </t>
  </si>
  <si>
    <t>74,89</t>
  </si>
  <si>
    <t xml:space="preserve">REGISTRO DE ESFERA, PVC, COM VOLANTE, VS, ROSCAVEL, DN 1/2", COM CORPO DIVIDIDO                                                                                                                                                                                                                                                                                                                                                                                                                           </t>
  </si>
  <si>
    <t>28,69</t>
  </si>
  <si>
    <t xml:space="preserve">REGISTRO DE ESFERA, PVC, COM VOLANTE, VS, ROSCAVEL, DN 2", COM CORPO DIVIDIDO                                                                                                                                                                                                                                                                                                                                                                                                                             </t>
  </si>
  <si>
    <t>120,35</t>
  </si>
  <si>
    <t xml:space="preserve">REGISTRO DE ESFERA, PVC, COM VOLANTE, VS, ROSCAVEL, DN 1 1/2", COM CORPO DIVIDIDO                                                                                                                                                                                                                                                                                                                                                                                                                         </t>
  </si>
  <si>
    <t>78,64</t>
  </si>
  <si>
    <t xml:space="preserve">REGISTRO DE ESFERA, PVC, COM VOLANTE, VS, SOLDAVEL, DN 20 MM, COM CORPO DIVIDIDO                                                                                                                                                                                                                                                                                                                                                                                                                          </t>
  </si>
  <si>
    <t xml:space="preserve">REGISTRO DE ESFERA, PVC, COM VOLANTE, VS, SOLDAVEL, DN 25 MM, COM CORPO DIVIDIDO                                                                                                                                                                                                                                                                                                                                                                                                                          </t>
  </si>
  <si>
    <t>34,86</t>
  </si>
  <si>
    <t xml:space="preserve">REGISTRO DE ESFERA, PVC, COM VOLANTE, VS, SOLDAVEL, DN 32 MM, COM CORPO DIVIDIDO                                                                                                                                                                                                                                                                                                                                                                                                                          </t>
  </si>
  <si>
    <t>55,34</t>
  </si>
  <si>
    <t xml:space="preserve">REGISTRO DE ESFERA, PVC, COM VOLANTE, VS, SOLDAVEL, DN 40 MM, COM CORPO DIVIDIDO                                                                                                                                                                                                                                                                                                                                                                                                                          </t>
  </si>
  <si>
    <t>74,02</t>
  </si>
  <si>
    <t xml:space="preserve">REGISTRO DE ESFERA, PVC, COM VOLANTE, VS, SOLDAVEL, DN 50 MM, COM CORPO DIVIDIDO                                                                                                                                                                                                                                                                                                                                                                                                                          </t>
  </si>
  <si>
    <t xml:space="preserve">REGISTRO DE ESFERA, PVC, COM VOLANTE, VS, SOLDAVEL, DN 60 MM, COM CORPO DIVIDIDO                                                                                                                                                                                                                                                                                                                                                                                                                          </t>
  </si>
  <si>
    <t>139,99</t>
  </si>
  <si>
    <t xml:space="preserve">BRACO OU HASTE RETA COM CANOPLA PLASTICA, 1/2 ", PARA CHUVEIRO ELETRICO                                                                                                                                                                                                                                                                                                                                                                                                                                   </t>
  </si>
  <si>
    <t xml:space="preserve">BRACO OU HASTE COM CANOPLA PLASTICA, 1/2 ", PARA CHUVEIRO SIMPLES                                                                                                                                                                                                                                                                                                                                                                                                                                         </t>
  </si>
  <si>
    <t>24,17</t>
  </si>
  <si>
    <t xml:space="preserve">ENGATE/RABICHO FLEXIVEL PLASTICO (PVC OU ABS) BRANCO 1/2 " X 40 CM                                                                                                                                                                                                                                                                                                                                                                                                                                        </t>
  </si>
  <si>
    <t xml:space="preserve">ENGATE / RABICHO FLEXIVEL INOX 1/2 " X 30 CM                                                                                                                                                                                                                                                                                                                                                                                                                                                              </t>
  </si>
  <si>
    <t xml:space="preserve">ENGATE / RABICHO FLEXIVEL INOX 1/2 " X 40 CM                                                                                                                                                                                                                                                                                                                                                                                                                                                              </t>
  </si>
  <si>
    <t xml:space="preserve">BRACO / CANO PARA CHUVEIRO ELETRICO, EM ALUMINIO, 30 CM X 1/2 "                                                                                                                                                                                                                                                                                                                                                                                                                                           </t>
  </si>
  <si>
    <t xml:space="preserve">CONJUNTO DE LIGACAO PARA BACIA SANITARIA EM PLASTICO BRANCO COM TUBO, CANOPLA E ANEL DE EXPANSAO (TUBO 1.1/2 '' X 20 CM)                                                                                                                                                                                                                                                                                                                                                                                  </t>
  </si>
  <si>
    <t xml:space="preserve">BANCADA/TAMPO ACO INOX (AISI 304), LARGURA 60 CM, COM RODABANCA (NAO INCLUI PES DE APOIO)                                                                                                                                                                                                                                                                                                                                                                                                                 </t>
  </si>
  <si>
    <t>1.028,61</t>
  </si>
  <si>
    <t xml:space="preserve">TANQUE ACO INOXIDAVEL (ACO 304) COM ESFREGADOR E VALVULA, DE *50 X 40 X 22* CM                                                                                                                                                                                                                                                                                                                                                                                                                            </t>
  </si>
  <si>
    <t>474,25</t>
  </si>
  <si>
    <t xml:space="preserve">BANCADA/TAMPO ACO INOX (AISI 304), LARGURA 70 CM, COM RODABANCA (NAO INCLUI PES DE APOIO)                                                                                                                                                                                                                                                                                                                                                                                                                 </t>
  </si>
  <si>
    <t>1.288,79</t>
  </si>
  <si>
    <t xml:space="preserve">TANQUE SIMPLES EM MARMORE SINTETICO DE FIXAR NA PAREDE, CAPACIDADE *22* L, *60 X 46* CM                                                                                                                                                                                                                                                                                                                                                                                                                   </t>
  </si>
  <si>
    <t>188,48</t>
  </si>
  <si>
    <t xml:space="preserve">BANCADA/ BANCA/ BALCAO/ TAMPO EM MARMORE BRANCO COMUM, POLIDO, LISO, ACABAMENTO RETO, E= *3* CM (SEM FUROS)                                                                                                                                                                                                                                                                                                                                                                                               </t>
  </si>
  <si>
    <t xml:space="preserve">BANCADA/TAMPO LISO (SEM CUBA) EM MARMORE SINTETICO                                                                                                                                                                                                                                                                                                                                                                                                                                                        </t>
  </si>
  <si>
    <t>213,25</t>
  </si>
  <si>
    <t xml:space="preserve">CAIXA DE DESCARGA PLASTICA DE EMBUTIR COMPLETA, COM ESPELHO PLASTICO, CAPACIDADE 6 A 10 L, ACESSORIOS INCLUSOS                                                                                                                                                                                                                                                                                                                                                                                            </t>
  </si>
  <si>
    <t xml:space="preserve">LAVATORIO / CUBA DE SOBREPOR, OVAL PEQUENA, DE LOUCA BRANCA, SEM LADRAO, DIMENSOES *44 X 31* CM (L X C)                                                                                                                                                                                                                                                                                                                                                                                                   </t>
  </si>
  <si>
    <t>182,24</t>
  </si>
  <si>
    <t xml:space="preserve">MICTORIO COLETIVO ACO INOX (AISI 304), E = 0,8 MM, DE *100 X 40 X 30* CM (C X A X P)                                                                                                                                                                                                                                                                                                                                                                                                                      </t>
  </si>
  <si>
    <t>662,36</t>
  </si>
  <si>
    <t xml:space="preserve">MICTORIO COLETIVO ACO INOX (AISI 304), E = 0,8 MM, DE *100 X 50 X 35* CM (C X A X P)                                                                                                                                                                                                                                                                                                                                                                                                                      </t>
  </si>
  <si>
    <t>790,16</t>
  </si>
  <si>
    <t xml:space="preserve">MICTORIO INDIVIDUAL ACO INOX (AISI 304), E = 0,8 MM, DE *50  X 45  X 35* (C X A X P)                                                                                                                                                                                                                                                                                                                                                                                                                      </t>
  </si>
  <si>
    <t>873,31</t>
  </si>
  <si>
    <t xml:space="preserve">PAPELEIRA DE PAREDE EM METAL CROMADO SEM TAMPA                                                                                                                                                                                                                                                                                                                                                                                                                                                            </t>
  </si>
  <si>
    <t xml:space="preserve">RALO FOFO SEMIESFERICO, 75 MM, PARA LAJES/ CALHAS                                                                                                                                                                                                                                                                                                                                                                                                                                                         </t>
  </si>
  <si>
    <t>18,20</t>
  </si>
  <si>
    <t xml:space="preserve">RALO FOFO SEMIESFERICO, 100 MM, PARA LAJES/ CALHAS                                                                                                                                                                                                                                                                                                                                                                                                                                                        </t>
  </si>
  <si>
    <t>24,30</t>
  </si>
  <si>
    <t xml:space="preserve">RALO FOFO SEMIESFERICO, 150 MM, PARA LAJES/ CALHAS                                                                                                                                                                                                                                                                                                                                                                                                                                                        </t>
  </si>
  <si>
    <t>57,08</t>
  </si>
  <si>
    <t xml:space="preserve">RALO FOFO SEMIESFERICO, 200 MM, PARA LAJES/ CALHAS                                                                                                                                                                                                                                                                                                                                                                                                                                                        </t>
  </si>
  <si>
    <t>131,23</t>
  </si>
  <si>
    <t xml:space="preserve">RALO SECO CONICO, PVC, 100 X 40 MM, COM GRELHA QUADRADA BRANCA                                                                                                                                                                                                                                                                                                                                                                                                                                            </t>
  </si>
  <si>
    <t>15,11</t>
  </si>
  <si>
    <t xml:space="preserve">CAIXA SIFONADA, PVC, 150 X 150 X 50 MM, COM GRELHA QUADRADA, BRANCA (NBR 5688)                                                                                                                                                                                                                                                                                                                                                                                                                            </t>
  </si>
  <si>
    <t>61,40</t>
  </si>
  <si>
    <t xml:space="preserve">CAIXA SIFONADA, PVC, 150 X *185* X 75 MM, COM GRELHA QUADRADA, BRANCA                                                                                                                                                                                                                                                                                                                                                                                                                                     </t>
  </si>
  <si>
    <t>94,03</t>
  </si>
  <si>
    <t xml:space="preserve">CAIXA SIFONADA, PVC, 150 X 150 X 50 MM, COM GRELHA REDONDA, BRANCA                                                                                                                                                                                                                                                                                                                                                                                                                                        </t>
  </si>
  <si>
    <t xml:space="preserve">REGISTRO DE PRESSAO PVC, ROSCAVEL, VOLANTE SIMPLES, DE 3/4"                                                                                                                                                                                                                                                                                                                                                                                                                                               </t>
  </si>
  <si>
    <t>25,33</t>
  </si>
  <si>
    <t xml:space="preserve">REGISTRO DE PRESSAO PVC, SOLDAVEL, VOLANTE SIMPLES, DE 25 MM                                                                                                                                                                                                                                                                                                                                                                                                                                              </t>
  </si>
  <si>
    <t>20,54</t>
  </si>
  <si>
    <t xml:space="preserve">GRELHA FIXA, EM PVC BRANCA, QUADRADA, 150 X 150 MM, PARA RALOS E CAIXAS                                                                                                                                                                                                                                                                                                                                                                                                                                   </t>
  </si>
  <si>
    <t xml:space="preserve">GRELHA FIXA, PVC CROMADA, REDONDA, 150 MM, PARA RALOS E CAIXAS                                                                                                                                                                                                                                                                                                                                                                                                                                            </t>
  </si>
  <si>
    <t xml:space="preserve">PROLONGAMENTO / PROLONGADOR PARA CAIXA SIFONADA, PVC, 100 MM X 200 MM (NBR 5688)                                                                                                                                                                                                                                                                                                                                                                                                                          </t>
  </si>
  <si>
    <t xml:space="preserve">PROLONGAMENTO / PROLONGADOR PARA CAIXA SIFONADA, PVC, 150 MM X 150 MM (NBR 5688)                                                                                                                                                                                                                                                                                                                                                                                                                          </t>
  </si>
  <si>
    <t>18,31</t>
  </si>
  <si>
    <t xml:space="preserve">PROLONGAMENTO / PROLONGADOR PARA CAIXA SIFONADA, PVC, 150 MM X 200 MM (NBR 5688)                                                                                                                                                                                                                                                                                                                                                                                                                          </t>
  </si>
  <si>
    <t xml:space="preserve">RALO SECO CONICO, PVC, 100 X 40 MM,  COM GRELHA REDONDA BRANCA                                                                                                                                                                                                                                                                                                                                                                                                                                            </t>
  </si>
  <si>
    <t xml:space="preserve">RALO SIFONADO CILINDRICO, PVC, 100 X 40 MM,  COM GRELHA REDONDA BRANCA                                                                                                                                                                                                                                                                                                                                                                                                                                    </t>
  </si>
  <si>
    <t>16,46</t>
  </si>
  <si>
    <t xml:space="preserve">RALO SIFONADO REDONDO CONICO, PVC, 100 X 40 MM, COM GRELHA REDONDA BRANCA                                                                                                                                                                                                                                                                                                                                                                                                                                 </t>
  </si>
  <si>
    <t>13,82</t>
  </si>
  <si>
    <t xml:space="preserve">RALO SIFONADO QUADRADO, PVC, 100 X 53 MM, SAIDA 40 MM, COM GRELHA QUADRADA BRANCA                                                                                                                                                                                                                                                                                                                                                                                                                         </t>
  </si>
  <si>
    <t xml:space="preserve">VALVULA DE ESFERA BRUTA EM BRONZE, BITOLA 1 " (REF 1552-B)                                                                                                                                                                                                                                                                                                                                                                                                                                                </t>
  </si>
  <si>
    <t>96,09</t>
  </si>
  <si>
    <t xml:space="preserve">VALVULA DE ESFERA BRUTA EM BRONZE, BITOLA 2 " (REF 1552-B)                                                                                                                                                                                                                                                                                                                                                                                                                                                </t>
  </si>
  <si>
    <t>266,11</t>
  </si>
  <si>
    <t xml:space="preserve">VALVULA DE ESFERA BRUTA EM BRONZE, BITOLA 1/2 " (REF 1552-B)                                                                                                                                                                                                                                                                                                                                                                                                                                              </t>
  </si>
  <si>
    <t>61,66</t>
  </si>
  <si>
    <t xml:space="preserve">VALVULA DE ESFERA BRUTA EM BRONZE, BITOLA 3/4 " (REF 1552-B)                                                                                                                                                                                                                                                                                                                                                                                                                                              </t>
  </si>
  <si>
    <t>71,17</t>
  </si>
  <si>
    <t xml:space="preserve">VALVULA DE ESFERA BRUTA EM BRONZE, BITOLA 1 1/4 " (REF 1552-B)                                                                                                                                                                                                                                                                                                                                                                                                                                            </t>
  </si>
  <si>
    <t>143,21</t>
  </si>
  <si>
    <t xml:space="preserve">VALVULA DE ESFERA BRUTA EM BRONZE, BITOLA 1 1/2 " (REF 1552-B)                                                                                                                                                                                                                                                                                                                                                                                                                                            </t>
  </si>
  <si>
    <t xml:space="preserve">REGISTRO PRESSAO BRUTO EM LATAO FORJADO, BITOLA 1/2 " (REF 1400)                                                                                                                                                                                                                                                                                                                                                                                                                                          </t>
  </si>
  <si>
    <t xml:space="preserve">REGISTRO PRESSAO BRUTO EM LATAO FORJADO, BITOLA 3/4 " (REF 1400)                                                                                                                                                                                                                                                                                                                                                                                                                                          </t>
  </si>
  <si>
    <t>34,80</t>
  </si>
  <si>
    <t xml:space="preserve">REGISTRO OU REGULADOR DE GAS COZINHA, VAZAO DE 2 KG/H, 2,8 KPA                                                                                                                                                                                                                                                                                                                                                                                                                                            </t>
  </si>
  <si>
    <t>50,55</t>
  </si>
  <si>
    <t xml:space="preserve">SABONETEIRA DE PAREDE EM METAL CROMADO                                                                                                                                                                                                                                                                                                                                                                                                                                                                    </t>
  </si>
  <si>
    <t xml:space="preserve">SABONETEIRA PLASTICA TIPO DISPENSER PARA SABONETE LIQUIDO COM RESERVATORIO 800 A 1500 ML                                                                                                                                                                                                                                                                                                                                                                                                                  </t>
  </si>
  <si>
    <t>36,19</t>
  </si>
  <si>
    <t xml:space="preserve">ASSENTO  VASO SANITARIO INFANTIL EM PLASTICO BRANCO                                                                                                                                                                                                                                                                                                                                                                                                                                                       </t>
  </si>
  <si>
    <t>89,59</t>
  </si>
  <si>
    <t xml:space="preserve">TORNEIRA METALICA CROMADA PARA JARDIM / TANQUE, COM BICO PLASTICO, CANO LONGO, DE PAREDE, PADRAO POPULAR / USO GERAL , 1/2 " OU 3/4 " (REF 1153 / 1130)                                                                                                                                                                                                                                                                                                                                                   </t>
  </si>
  <si>
    <t>48,47</t>
  </si>
  <si>
    <t xml:space="preserve">TORNEIRA DE BOIA CONVENCIONAL PARA CAIXA D'AGUA, AGUA FRIA, 1.1/2", COM HASTE E TORNEIRA METALICOS E BALAO PLASTICO                                                                                                                                                                                                                                                                                                                                                                                       </t>
  </si>
  <si>
    <t>446,81</t>
  </si>
  <si>
    <t xml:space="preserve">TORNEIRA DE BOIA CONVENCIONAL PARA CAIXA D'AGUA, AGUA FRIA, 1.1/4", COM HASTE E TORNEIRA METALICOS E BALAO PLASTICO                                                                                                                                                                                                                                                                                                                                                                                       </t>
  </si>
  <si>
    <t>366,58</t>
  </si>
  <si>
    <t xml:space="preserve">TORNEIRA DE BOIA VAZAO TOTAL PARA CAIXA D'AGUA, AGUA FRIA, BITOLA 1", COM HASTE E TORNEIRA METALICOS E BALAO PLASTICO                                                                                                                                                                                                                                                                                                                                                                                     </t>
  </si>
  <si>
    <t>244,31</t>
  </si>
  <si>
    <t xml:space="preserve">TORNEIRA DE BOIA VAZAO TOTAL PARA CAIXA D'AGUA, AGUA FRIA, BITOLA 1/2", COM HASTE E TORNEIRA METALICOS E BALAO PLASTICO                                                                                                                                                                                                                                                                                                                                                                                   </t>
  </si>
  <si>
    <t>133,63</t>
  </si>
  <si>
    <t xml:space="preserve">TORNEIRA DE BOIA CONVENCIONAL PARA CAIXA D'AGUA, 2", AGUA FRIA, COM HASTE E TORNEIRA METALICOS E BALAO PLASTICO                                                                                                                                                                                                                                                                                                                                                                                           </t>
  </si>
  <si>
    <t>573,27</t>
  </si>
  <si>
    <t xml:space="preserve">MISTURADOR DE METAL CROMADO, DE MESA/BANCADA, COM BICA BAIXA, PARA LAVATORIO (REF 1875)                                                                                                                                                                                                                                                                                                                                                                                                                   </t>
  </si>
  <si>
    <t>320,64</t>
  </si>
  <si>
    <t xml:space="preserve">MISTURADOR DE PAREDE, DE METAL CROMADO, PARA COZINHA, BICA ALTA MOVEL, COM AREJADOR ARTICULADO (REF 1258)                                                                                                                                                                                                                                                                                                                                                                                                 </t>
  </si>
  <si>
    <t>392,75</t>
  </si>
  <si>
    <t xml:space="preserve">TORNEIRA METALICA CROMADA, DE MESA/BANCADA, PARA COZINHA, BICA MOVEL, COM AREJADOR, 1/2 " OU 3/4 " (REF 1167 / 1168)                                                                                                                                                                                                                                                                                                                                                                                      </t>
  </si>
  <si>
    <t>102,52</t>
  </si>
  <si>
    <t xml:space="preserve">TORNEIRA METALICA CROMADA DE PAREDE, PARA COZINHA, BICA MOVEL, COM AREJADOR, 1/2 " OU 3/4 " (REF 1167 / 1168)                                                                                                                                                                                                                                                                                                                                                                                             </t>
  </si>
  <si>
    <t xml:space="preserve">TORNEIRA ELETRICA DE PAREDE, BICA ALTA, PARA COZINHA, 5500 W (110/220 V)                                                                                                                                                                                                                                                                                                                                                                                                                                  </t>
  </si>
  <si>
    <t xml:space="preserve">VALVULA DE DESCARGA METALICA, BASE 1 1/4 " E ACABAMENTO METALICO CROMADO                                                                                                                                                                                                                                                                                                                                                                                                                                  </t>
  </si>
  <si>
    <t>247,98</t>
  </si>
  <si>
    <t xml:space="preserve">BACIA SANITARIA (VASO) INFANTIL, SIFONADO, DE LOUCA BRANCA, (SEM ASSENTO)                                                                                                                                                                                                                                                                                                                                                                                                                                 </t>
  </si>
  <si>
    <t>485,25</t>
  </si>
  <si>
    <t xml:space="preserve">ANEL DE DISTRIBUICAO EM ACO GALVANIZADO PARA FIO FE-160                                                                                                                                                                                                                                                                                                                                                                                                                                                   </t>
  </si>
  <si>
    <t xml:space="preserve">PARAFUSO M16 EM ACO GALVANIZADO, COMPRIMENTO = 450 MM, DIAMETRO = 16 MM, ROSCA MAQUINA, CABECA QUADRADA                                                                                                                                                                                                                                                                                                                                                                                                   </t>
  </si>
  <si>
    <t xml:space="preserve">GRANITO PARA BANCADA, POLIDO, TIPO ANDORINHA/ QUARTZ/ CASTELO/ CORUMBA OU OUTROS EQUIVALENTES DA REGIAO, E=  *2,5* CM                                                                                                                                                                                                                                                                                                                                                                                     </t>
  </si>
  <si>
    <t xml:space="preserve">AQUECEDOR DE AGUA ELETRICO HORIZONTAL, RESERVATORIO DE 200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</si>
  <si>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</si>
  <si>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100 L CILINDRICO EM COBRE, REFORCADO COM ACO CARBONO, MONOFASICO, TENSAO NOMINAL 220 V                                                                                                                                                                                                                                                                                                                                                                        </t>
  </si>
  <si>
    <t xml:space="preserve">CONECTOR METALICO TIPO PARAFUSO FENDIDO (SPLIT BOLT), COM SEPARADOR DE CABOS BIMETALICOS, PARA CABOS ATE 25 MM2                                                                                                                                                                                                                                                                                                                                                                                           </t>
  </si>
  <si>
    <t>10,41</t>
  </si>
  <si>
    <t xml:space="preserve">TORNEIRA PLASTICA DE MESA, BICA MOVEL, PARA COZINHA 1/2 "                                                                                                                                                                                                                                                                                                                                                                                                                                                 </t>
  </si>
  <si>
    <t xml:space="preserve">TORNEIRA PLASTICA DE BOIA PARA CAIXA DE DESCARGA,  1/2", BALAO E TORNEIRA PLASTICOS, COM HASTE METALICA                                                                                                                                                                                                                                                                                                                                                                                                   </t>
  </si>
  <si>
    <t xml:space="preserve">TORNEIRA DE BOIA VAZAO TOTAL PARA CAIXA D'AGUA, AGUA FRIA, BITOLA 3/4", COM HASTE E TORNEIRA METALICOS E BALAO PLASTICO                                                                                                                                                                                                                                                                                                                                                                                   </t>
  </si>
  <si>
    <t>157,18</t>
  </si>
  <si>
    <t xml:space="preserve">TORNEIRA DE BOIA CONVENCIONAL PARA CAIXA D'AGUA, 1", AGUA FRIA, COM HASTE E TORNEIRA METALICOS E BALAO PLASTICO                                                                                                                                                                                                                                                                                                                                                                                           </t>
  </si>
  <si>
    <t>215,24</t>
  </si>
  <si>
    <t xml:space="preserve">TORNEIRA DE BOIA BALAO METALICO, VAZAO TOTAL, PARA CAIXA D'AGUA, AGUA QUENTE, ROSCA 1/2 ", COM HASTE, TORNEIRA E BALAO METALICOS                                                                                                                                                                                                                                                                                                                                                                          </t>
  </si>
  <si>
    <t>170,14</t>
  </si>
  <si>
    <t xml:space="preserve">TORNEIRA DE BOIA CONVENCIONAL PARA CAIXA D'AGUA, AGUA FRIA, 1/2", COM HASTE E TORNEIRA METALICOS E BALAO PLASTICO                                                                                                                                                                                                                                                                                                                                                                                         </t>
  </si>
  <si>
    <t>88,60</t>
  </si>
  <si>
    <t xml:space="preserve">TORNEIRA DE BOIA CONVENCIONAL PARA CAIXA D'AGUA, AGUA FRIA, 3/4", COM HASTE E TORNEIRA METALICOS E BALAO PLASTICO                                                                                                                                                                                                                                                                                                                                                                                         </t>
  </si>
  <si>
    <t>95,68</t>
  </si>
  <si>
    <t xml:space="preserve">TORNEIRA PLASTICA PARA TANQUE 1/2 " OU 3/4 " COM BICO PARA MANGUEIRA                                                                                                                                                                                                                                                                                                                                                                                                                                      </t>
  </si>
  <si>
    <t xml:space="preserve">GRAMPO LINHA VIVA DE LATAO ESTANHADO, DIAMETRO DO CONDUTOR PRINCIPAL DE 10 A 120 MM2, DIAMETRO DA DERIVACAO DE 10 A 70 MM2                                                                                                                                                                                                                                                                                                                                                                                </t>
  </si>
  <si>
    <t>58,93</t>
  </si>
  <si>
    <t xml:space="preserve">TERMINAL METALICO A PRESSAO PARA 1 CABO DE 240 MM2, COM 1 FURO DE FIXACAO                                                                                                                                                                                                                                                                                                                                                                                                                                 </t>
  </si>
  <si>
    <t xml:space="preserve">TERMINAL METALICO A PRESSAO PARA 1 CABO DE 300 MM2, COM 1 FURO DE FIXACAO                                                                                                                                                                                                                                                                                                                                                                                                                                 </t>
  </si>
  <si>
    <t>57,01</t>
  </si>
  <si>
    <t xml:space="preserve">PRANCHA  APARELHADA *4 X 30* CM, EM MACARANDUBA, ANGELIM OU EQUIVALENTE DA REGIAO                                                                                                                                                                                                                                                                                                                                                                                                                         </t>
  </si>
  <si>
    <t>66,56</t>
  </si>
  <si>
    <t xml:space="preserve">CONECTOR METALICO TIPO PARAFUSO FENDIDO (SPLIT BOLT), PARA CABOS ATE 35 MM2                                                                                                                                                                                                                                                                                                                                                                                                                               </t>
  </si>
  <si>
    <t>10,56</t>
  </si>
  <si>
    <t xml:space="preserve">CONECTOR METALICO TIPO PARAFUSO FENDIDO (SPLIT BOLT), PARA CABOS ATE 70 MM2                                                                                                                                                                                                                                                                                                                                                                                                                               </t>
  </si>
  <si>
    <t xml:space="preserve">CONECTOR METALICO TIPO PARAFUSO FENDIDO (SPLIT BOLT), PARA CABOS ATE 10 MM2                                                                                                                                                                                                                                                                                                                                                                                                                               </t>
  </si>
  <si>
    <t xml:space="preserve">CONECTOR METALICO TIPO PARAFUSO FENDIDO (SPLIT BOLT), PARA CABOS ATE 120 MM2                                                                                                                                                                                                                                                                                                                                                                                                                              </t>
  </si>
  <si>
    <t>35,89</t>
  </si>
  <si>
    <t xml:space="preserve">CONECTOR METALICO TIPO PARAFUSO FENDIDO (SPLIT BOLT), PARA CABOS ATE 150 MM2                                                                                                                                                                                                                                                                                                                                                                                                                              </t>
  </si>
  <si>
    <t>44,55</t>
  </si>
  <si>
    <t xml:space="preserve">CONECTOR METALICO TIPO PARAFUSO FENDIDO (SPLIT BOLT), PARA CABOS ATE 185 MM2                                                                                                                                                                                                                                                                                                                                                                                                                              </t>
  </si>
  <si>
    <t>60,61</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</si>
  <si>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</si>
  <si>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</si>
  <si>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95 MM2                                                                                                                                                                                                                                                                                                                                                                                                                               </t>
  </si>
  <si>
    <t>33,44</t>
  </si>
  <si>
    <t xml:space="preserve">CAIXA D'AGUA / RESERVATORIO EM POLIESTER REFORCADO COM FIBRA DE VIDRO,1000 LITROS, COM TAMPA                                                                                                                                                                                                                                                                                                                                                                                                              </t>
  </si>
  <si>
    <t>675,93</t>
  </si>
  <si>
    <t xml:space="preserve">CAIXA D'AGUA / RESERVATORIO EM POLIESTER REFORCADO COM FIBRA DE VIDRO, 1500 LITROS, COM TAMPA                                                                                                                                                                                                                                                                                                                                                                                                             </t>
  </si>
  <si>
    <t>1.041,38</t>
  </si>
  <si>
    <t xml:space="preserve">CAIXA D'AGUA / RESERVATORIO EM POLIESTER REFORCADO COM FIBRA DE VIDRO, 500 LITROS, COM TAMPA                                                                                                                                                                                                                                                                                                                                                                                                              </t>
  </si>
  <si>
    <t>485,44</t>
  </si>
  <si>
    <t xml:space="preserve">CAIXA SIFONADA PVC, 250 X 230 X 75 MM, COM TAMPA CEGA QUADRADA, BRANCA                                                                                                                                                                                                                                                                                                                                                                                                                                    </t>
  </si>
  <si>
    <t>138,02</t>
  </si>
  <si>
    <t xml:space="preserve">CAIXA DE GORDURA CILINDRICA EM CONCRETO SIMPLES,  PRE-MOLDADA, COM DIAMETRO DE 40 CM E ALTURA DE 45 CM, COM TAMPA                                                                                                                                                                                                                                                                                                                                                                                         </t>
  </si>
  <si>
    <t xml:space="preserve">CAIXA PARA HIDROMETRO CONCRETO PRE MOLDADO, *0,24 M X 0,45 M X 0,30* M (L X C X A)                                                                                                                                                                                                                                                                                                                                                                                                                        </t>
  </si>
  <si>
    <t xml:space="preserve">CORDAO DE COBRE, FLEXIVEL, TORCIDO, CLASSE 4 OU 5, ISOLACAO EM PVC/D, 300 V, 2 CONDUTORES DE 0,75 MM2                                                                                                                                                                                                                                                                                                                                                                                                     </t>
  </si>
  <si>
    <t xml:space="preserve">CORDAO DE COBRE, FLEXIVEL, TORCIDO, CLASSE 4 OU 5, ISOLACAO EM PVC/D, 300 V, 2 CONDUTORES DE 1,5 MM2                                                                                                                                                                                                                                                                                                                                                                                                      </t>
  </si>
  <si>
    <t>3,53</t>
  </si>
  <si>
    <t xml:space="preserve">CORDAO DE COBRE, FLEXIVEL, TORCIDO, CLASSE 4 OU 5, ISOLACAO EM PVC/D, 300 V, 2 CONDUTORES DE 2,5 MM2                                                                                                                                                                                                                                                                                                                                                                                                      </t>
  </si>
  <si>
    <t xml:space="preserve">CORDAO DE COBRE, FLEXIVEL, TORCIDO, CLASSE 4 OU 5, ISOLACAO EM PVC/D, 300 V, 2 CONDUTORES DE 4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</si>
  <si>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</si>
  <si>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</si>
  <si>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</si>
  <si>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</si>
  <si>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</si>
  <si>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2,50</t>
  </si>
  <si>
    <t xml:space="preserve">CABO TELEFONICO CCI 50, 6 PARES, USO INTERNO, SEM BLINDAGEM                                                                                                                                                                                                                                                                                                                                                                                                                                               </t>
  </si>
  <si>
    <t xml:space="preserve">CABO TELEFONICO CTP - APL - 50, 100 PARES, USO EXTERNO                                                                                                                                                                                                                                                                                                                                                                                                                                                    </t>
  </si>
  <si>
    <t xml:space="preserve">CABO TELEFONICO CTP - APL - 50, 10 PARES, USO EXTERNO                                                                                                                                                                                                                                                                                                                                                                                                                                                     </t>
  </si>
  <si>
    <t xml:space="preserve">CABO TELEFONICO CTP - APL - 50, 20 PARES, USO EXTERNO                                                                                                                                                                                                                                                                                                                                                                                                                                                     </t>
  </si>
  <si>
    <t xml:space="preserve">CABO TELEFONICO CTP - APL - 50, 30 PARES, USO EXTERNO                                                                                                                                                                                                                                                                                                                                                                                                                                                     </t>
  </si>
  <si>
    <t xml:space="preserve">CABO TELEFONICO CI 50, 10 PARES, USO INTERNO                                                                                                                                                                                                                                                                                                                                                                                                                                                              </t>
  </si>
  <si>
    <t xml:space="preserve">CABO TELEFONICO CI 50, 20 PARES, USO INTERNO                                                                                                                                                                                                                                                                                                                                                                                                                                                              </t>
  </si>
  <si>
    <t xml:space="preserve">CABO TELEFONICO CI 50, 30 PARES, USO INTERNO                                                                                                                                                                                                                                                                                                                                                                                                                                                              </t>
  </si>
  <si>
    <t xml:space="preserve">CABO TELEFONICO CI 50, 50 PARES, USO INTERNO                                                                                                                                                                                                                                                                                                                                                                                                                                                              </t>
  </si>
  <si>
    <t xml:space="preserve">CABO TELEFONICO CI 50, 75 PARES, USO INTERNO                                                                                                                                                                                                                                                                                                                                                                                                                                                              </t>
  </si>
  <si>
    <t>38,37</t>
  </si>
  <si>
    <t xml:space="preserve">CABO TELEFONICO CI 50, 200 PARES, USO INTERNO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</si>
  <si>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</si>
  <si>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</si>
  <si>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</si>
  <si>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BUCHA DE NYLON SEM ABA S4                                                                                                                                                                                                                                                                                                                                                                                                                                                                                 </t>
  </si>
  <si>
    <t xml:space="preserve">BUCHA DE NYLON SEM ABA S5                                                                                                                                                                                                                                                                                                                                                                                                                                                                                 </t>
  </si>
  <si>
    <t xml:space="preserve">PARAFUSO ZINCADO, SEXTAVADO, COM ROSCA SOBERBA, DIAMETRO 5/16", COMPRIMENTO 40 MM                                                                                                                                                                                                                                                                                                                                                                                                                         </t>
  </si>
  <si>
    <t xml:space="preserve">BUCHA DE NYLON SEM ABA S6, COM PARAFUSO DE 4,20 X 40 MM EM ACO ZINCADO COM ROSCA SOBERBA, CABECA CHATA E FENDA PHILLIPS                                                                                                                                                                                                                                                                                                                                                                                   </t>
  </si>
  <si>
    <t xml:space="preserve">PARAFUSO FRANCES ZINCADO, DIAMETRO 1/2'', COMPRIMENTO 2'', COM PORCA E ARRUELA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</si>
  <si>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</si>
  <si>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</si>
  <si>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ZINCADO, SEXTAVADO, COM ROSCA INTEIRA, DIAMETRO 1/4", COMPRIMENTO 1/2"                                                                                                                                                                                                                                                                                                                                                                                                                           </t>
  </si>
  <si>
    <t xml:space="preserve">PARAFUSO DE ACO TIPO CHUMBADOR PARABOLT, DIAMETRO 1/2", COMPRIMENTO 75 MM                                                                                                                                                                                                                                                                                                                                                                                                                                 </t>
  </si>
  <si>
    <t xml:space="preserve">PARAFUSO DE ACO TIPO CHUMBADOR PARABOLT, DIAMETRO 3/8", COMPRIMENTO 75 MM                                                                                                                                                                                                                                                                                                                                                                                                                                 </t>
  </si>
  <si>
    <t xml:space="preserve">PORCA ZINCADA, SEXTAVADA, DIAMETRO 1"                                                                                                                                                                                                                                                                                                                                                                                                                                                                     </t>
  </si>
  <si>
    <t xml:space="preserve">CHUMBADOR DE ACO, DIAMETRO 5/8", COMPRIMENTO 6", COM PORCA                                                                                                                                                                                                                                                                                                                                                                                                                                                </t>
  </si>
  <si>
    <t xml:space="preserve">CHUMBADOR, DIAMETRO 1/4" COM PARAFUSO 1/4" X 40 MM                                                                                                                                                                                                                                                                                                                                                                                                                                                        </t>
  </si>
  <si>
    <t xml:space="preserve">CHUMBADOR DE ACO, DIAMETRO 1/2", COMPRIMENTO 75 MM                                                                                                                                                                                                                                                                                                                                                                                                                                                        </t>
  </si>
  <si>
    <t xml:space="preserve">BLOCO DE VIDRO / ELEMENTO VAZADO, INCOLOR, VENEZIANA, DE *20 X 10 X 8* CM (A X L X E)                                                                                                                                                                                                                                                                                                                                                                                                                     </t>
  </si>
  <si>
    <t>19,67</t>
  </si>
  <si>
    <t xml:space="preserve">HASTE DE ATERRAMENTO EM ACO GALVANIZADO TIPO CANTONEIRA COM 2,00 M DE COMPRIMENTO, 25 X 25 MM E CHAPA DE 3/16"                                                                                                                                                                                                                                                                                                                                                                                            </t>
  </si>
  <si>
    <t>67,12</t>
  </si>
  <si>
    <t xml:space="preserve">CAIXA OCTOGONAL DE FUNDO MOVEL, EM PVC, DE 4" X 4", PARA ELETRODUTO FLEXIVEL CORRUGADO                                                                                                                                                                                                                                                                                                                                                                                                                    </t>
  </si>
  <si>
    <t xml:space="preserve">CONDULETE DE ALUMINIO TIPO TB, PARA ELETRODUTO ROSCAVEL DE 3", COM TAMPA CEGA                                                                                                                                                                                                                                                                                                                                                                                                                             </t>
  </si>
  <si>
    <t>109,56</t>
  </si>
  <si>
    <t xml:space="preserve">CONDULETE EM PVC, TIPO "B", SEM TAMPA, DE 1/2" OU 3/4"                                                                                                                                                                                                                                                                                                                                                                                                                                                    </t>
  </si>
  <si>
    <t xml:space="preserve">CONDULETE EM PVC, TIPO "LB", SEM TAMPA, DE 1"                                                                                                                                                                                                                                                                                                                                                                                                                                                             </t>
  </si>
  <si>
    <t xml:space="preserve">CONDULETE EM PVC, TIPO "LB", SEM TAMPA, DE 1/2" OU 3/4"                                                                                                                                                                                                                                                                                                                                                                                                                                                   </t>
  </si>
  <si>
    <t xml:space="preserve">CONDULETE EM PVC, TIPO "LL", SEM TAMPA, DE 1"                                                                                                                                                                                                                                                                                                                                                                                                                                                             </t>
  </si>
  <si>
    <t xml:space="preserve">CONDULETE EM PVC, TIPO "LL", SEM TAMPA, DE 1/2" OU 3/4"                                                                                                                                                                                                                                                                                                                                                                                                                                                   </t>
  </si>
  <si>
    <t xml:space="preserve">CONDULETE EM PVC, TIPO "TB", SEM TAMPA, DE 1/2" OU 3/4"                                                                                                                                                                                                                                                                                                                                                                                                                                                   </t>
  </si>
  <si>
    <t xml:space="preserve">JOGO DE TRANQUETA E ROSETA REDONDA DE SOBREPOR SEM FUROS, EM LATAO CROMADO, DIAMETRO *50* MM, PARA FECHADURA DE PORTA DE BANHEIRO                                                                                                                                                                                                                                                                                                                                                                         </t>
  </si>
  <si>
    <t>48,75</t>
  </si>
  <si>
    <t xml:space="preserve">JOGO DE TRANQUETA E ROSETA QUADRADA DE SOBREPOR SEM FUROS, EM LATAO CROMADO, *50 X 50* MM, PARA FECHADURA DE PORTA DE BANHEIRO                                                                                                                                                                                                                                                                                                                                                                            </t>
  </si>
  <si>
    <t>51,88</t>
  </si>
  <si>
    <t xml:space="preserve">CURVA 180 GRAUS, DE PVC RIGIDO ROSCAVEL, DE 1 1/2", PARA ELETRODUTO                                                                                                                                                                                                                                                                                                                                                                                                                                       </t>
  </si>
  <si>
    <t xml:space="preserve">CURVA 180 GRAUS, DE PVC RIGIDO ROSCAVEL, DE 3/4", PARA ELETRODUTO                                                                                                                                                                                                                                                                                                                                                                                                                                         </t>
  </si>
  <si>
    <t xml:space="preserve">QUADRO DE DISTRIBUICAO COM BARRAMENTO TRIFASICO, DE SOBREPOR, EM CHAPA DE ACO GALVANIZADO, PARA 18 DISJUNTORES DIN, 100 A                                                                                                                                                                                                                                                                                                                                                                                 </t>
  </si>
  <si>
    <t>634,56</t>
  </si>
  <si>
    <t xml:space="preserve">QUADRO DE DISTRIBUICAO COM BARRAMENTO TRIFASICO, DE EMBUTIR, EM CHAPA DE ACO GALVANIZADO, PARA 24 DISJUNTORES DIN, 100 A                                                                                                                                                                                                                                                                                                                                                                                  </t>
  </si>
  <si>
    <t>720,52</t>
  </si>
  <si>
    <t xml:space="preserve">QUADRO DE DISTRIBUICAO COM BARRAMENTO TRIFASICO, DE EMBUTIR, EM CHAPA DE ACO GALVANIZADO, PARA 30 DISJUNTORES DIN, 150 A                                                                                                                                                                                                                                                                                                                                                                                  </t>
  </si>
  <si>
    <t>826,30</t>
  </si>
  <si>
    <t xml:space="preserve">QUADRO DE DISTRIBUICAO COM BARRAMENTO TRIFASICO, DE EMBUTIR, EM CHAPA DE ACO GALVANIZADO, PARA 40 DISJUNTORES DIN, 100 A                                                                                                                                                                                                                                                                                                                                                                                  </t>
  </si>
  <si>
    <t>1.212,46</t>
  </si>
  <si>
    <t xml:space="preserve">QUADRO DE DISTRIBUICAO COM BARRAMENTO TRIFASICO, DE EMBUTIR, EM CHAPA DE ACO GALVANIZADO, PARA 30 DISJUNTORES DIN, 225 A                                                                                                                                                                                                                                                                                                                                                                                  </t>
  </si>
  <si>
    <t>1.744,59</t>
  </si>
  <si>
    <t xml:space="preserve">ELETRODUTO FLEXIVEL, EM ACO, TIPO CONDUITE, DIAMETRO DE 1 1/2"                                                                                                                                                                                                                                                                                                                                                                                                                                            </t>
  </si>
  <si>
    <t xml:space="preserve">ELETRODUTO FLEXIVEL, EM ACO, TIPO CONDUITE, DIAMETRO DE 1 1/4"                                                                                                                                                                                                                                                                                                                                                                                                                                            </t>
  </si>
  <si>
    <t xml:space="preserve">ELETRODUTO FLEXIVEL, EM ACO, TIPO CONDUITE, DIAMETRO DE 1"                                                                                                                                                                                                                                                                                                                                                                                                                                                </t>
  </si>
  <si>
    <t xml:space="preserve">ELETRODUTO FLEXIVEL, EM ACO, TIPO CONDUITE, DIAMETRO DE 1/2"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</si>
  <si>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</si>
  <si>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</si>
  <si>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</si>
  <si>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DE PVC RIGIDO SOLDAVEL, CLASSE B, DE 60 MM                                                                                                                                                                                                                                                                                                                                                                                                                                                     </t>
  </si>
  <si>
    <t xml:space="preserve">ELETRODUTO DE PVC RIGIDO SOLDAVEL, CLASSE B, DE 40 MM                                                                                                                                                                                                                                                                                                                                                                                                                                                     </t>
  </si>
  <si>
    <t xml:space="preserve">TRANSFORMADOR TRIFASICO DE DISTRIBUICAO, POTENCIA DE 15 KVA, TENSAO NOMINAL DE 15 KV, TENSAO SECUNDARIA DE 220/127V, EM OLEO ISOLANTE TIPO MINERAL                                                                                                                                                                                                                                                                                                                                                        </t>
  </si>
  <si>
    <t xml:space="preserve">CAMPAINHA ALTA POTENCIA 110V / 220V, DIAMETRO 150 MM                                                                                                                                                                                                                                                                                                                                                                                                                                                      </t>
  </si>
  <si>
    <t>160,14</t>
  </si>
  <si>
    <t xml:space="preserve">KIT DE PROTECAO ARSTOP PARA AR CONDICIONADO, TOMADA PADRAO 2P+T 20 A, COM DISJUNTOR UNIPOLAR DIN 20A                                                                                                                                                                                                                                                                                                                                                                                                      </t>
  </si>
  <si>
    <t>26,73</t>
  </si>
  <si>
    <t xml:space="preserve">INTERRUPTOR SIMPLES 10A, 250V, CONJUNTO MONTADO PARA SOBREPOR 4" X 2" (CAIXA + MODULO)                                                                                                                                                                                                                                                                                                                                                                                                                    </t>
  </si>
  <si>
    <t xml:space="preserve">INTERRUPTOR SIMPLES 10A, 250V, CONJUNTO MONTADO PARA SOBREPOR 4" X 2" (CAIXA + 2 MODULOS)                                                                                                                                                                                                                                                                                                                                                                                                                 </t>
  </si>
  <si>
    <t>14,73</t>
  </si>
  <si>
    <t xml:space="preserve">TOMADA 2P+T 10A, 250V, CONJUNTO MONTADO PARA SOBREPOR 4" X 2" (CAIXA + MODULO)                                                                                                                                                                                                                                                                                                                                                                                                                            </t>
  </si>
  <si>
    <t xml:space="preserve">LAMPADA VAPOR MERCURIO 125 W (BASE E27)                                                                                                                                                                                                                                                                                                                                                                                                                                                                   </t>
  </si>
  <si>
    <t xml:space="preserve">LAMPADA VAPOR DE SODIO OVOIDE 150 W (BASE E40)                                                                                                                                                                                                                                                                                                                                                                                                                                                            </t>
  </si>
  <si>
    <t xml:space="preserve">LUMINARIA DE SOBREPOR EM CHAPA DE ACO PARA 1 LAMPADA FLUORESCENTE DE *18* W, PERFIL COMERCIAL (NAO INCLUI REATOR E LAMPADA)                                                                                                                                                                                                                                                                                                                                                                               </t>
  </si>
  <si>
    <t xml:space="preserve">LUMINARIA DE SOBREPOR EM CHAPA DE ACO PARA 1 LAMPADA FLUORESCENTE DE *36* W, PERFIL COMERCIAL (NAO INCLUI REATOR E LAMPADA)                                                                                                                                                                                                                                                                                                                                                                               </t>
  </si>
  <si>
    <t xml:space="preserve">LUMINARIA DE SOBREPOR EM CHAPA DE ACO PARA 2 LAMPADAS FLUORESCENTES DE *18* W, PERFIL COMERCIAL (NAO INCLUI REATOR E LAMPADAS)                                                                                                                                                                                                                                                                                                                                                                            </t>
  </si>
  <si>
    <t xml:space="preserve">LUMINARIA DE SOBREPOR EM CHAPA DE ACO PARA 2 LAMPADAS FLUORESCENTES DE *36* W, PERFIL COMERCIAL (NAO INCLUI REATOR E LAMPADAS)                                                                                                                                                                                                                                                                                                                                                                            </t>
  </si>
  <si>
    <t xml:space="preserve">LUMINARIA SPOT DE SOBREPOR EM ALUMINIO COM ALETA PLASTICA PARA 1 LAMPADA, BASE E27, POTENCIA MAXIMA 40/60 W (NAO INCLUI LAMPADA)                                                                                                                                                                                                                                                                                                                                                                          </t>
  </si>
  <si>
    <t xml:space="preserve">LUMINARIA PROVA DE TEMPO PETERCO Y.31/1                                                                                                                                                                                                                                                                                                                                                                                                                                                                   </t>
  </si>
  <si>
    <t xml:space="preserve">LUMINARIA DUPLA P/SINALIZACAO, TIPO WETZEL AS-2/110 OU EQUIV                                                                                                                                                                                                                                                                                                                                                                                                                                              </t>
  </si>
  <si>
    <t xml:space="preserve">PROJETOR RETANGULAR FECHADO PARA LAMPADA VAPOR DE MERCURIO/SODIO 250 W A 500 W, CABECEIRAS EM ALUMINIO FUNDIDO, CORPO EM ALUMINIO ANODIZADO, PARA LAMPADA E40 FECHAMENTO EM VIDRO TEMPERADO.                                                                                                                                                                                                                                                                                                              </t>
  </si>
  <si>
    <t xml:space="preserve">SOQUETE DE PORCELANA BASE E27, PARA USO AO TEMPO, PARA LAMPADAS                                                                                                                                                                                                                                                                                                                                                                                                                                           </t>
  </si>
  <si>
    <t>8,90</t>
  </si>
  <si>
    <t xml:space="preserve">SOQUETE DE BAQUELITE BASE E27, PARA LAMPADAS                                                                                                                                                                                                                                                                                                                                                                                                                                                              </t>
  </si>
  <si>
    <t xml:space="preserve">SOQUETE DE PORCELANA BASE E27, FIXO DE TETO, PARA LAMPADAS                                                                                                                                                                                                                                                                                                                                                                                                                                                </t>
  </si>
  <si>
    <t xml:space="preserve">REATOR P/ 1 LAMPADA VAPOR DE MERCURIO 125W USO EXT                                                                                                                                                                                                                                                                                                                                                                                                                                                        </t>
  </si>
  <si>
    <t xml:space="preserve">REATOR P/ 1 LAMPADA VAPOR DE MERCURIO 250W USO EXT                                                                                                                                                                                                                                                                                                                                                                                                                                                        </t>
  </si>
  <si>
    <t xml:space="preserve">REATOR P/ 1 LAMPADA VAPOR DE MERCURIO 400W USO EXT                                                                                                                                                                                                                                                                                                                                                                                                                                                        </t>
  </si>
  <si>
    <t xml:space="preserve">CINTA CIRCULAR EM ACO GALVANIZADO DE 210 MM DE DIAMETRO PARA INSTALACAO DE TRANSFORMADOR EM POSTE DE CONCRETO                                                                                                                                                                                                                                                                                                                                                                                             </t>
  </si>
  <si>
    <t xml:space="preserve">COBRE ELETROLITICO EM BARRA OU CHAPA                                                                                                                                                                                                                                                                                                                                                                                                                                                                      </t>
  </si>
  <si>
    <t>138,10</t>
  </si>
  <si>
    <t xml:space="preserve">FUSIVEL DIAZED 35 A TAMANHO DIII, CAPACIDADE DE INTERRUPCAO DE 50 KA EM VCA E 8 KA EM VCC, TENSAO NOMIMNAL DE 500 V                                                                                                                                                                                                                                                                                                                                                                                       </t>
  </si>
  <si>
    <t xml:space="preserve">FUSIVEL DIAZED 20 A TAMANHO DII, CAPACIDADE DE INTERRUPCAO DE 50 KA EM VCA E 8 KA EM VCC, TENSAO NOMIMNAL DE 500 V                                                                                                                                                                                                                                                                                                                                                                                        </t>
  </si>
  <si>
    <t xml:space="preserve">RELE TERMICO BIMETAL PARA USO EM MOTORES TRIFASICOS, TENSAO 380 V, POTENCIA ATE 15 CV, CORRENTE NOMINAL MAXIMA 22 A                                                                                                                                                                                                                                                                                                                                                                                       </t>
  </si>
  <si>
    <t>141,66</t>
  </si>
  <si>
    <t xml:space="preserve">PORCA OLHAL EM ACO GALVANIZADO, ESPESSURA 16MM, ABERTURA 21MM                                                                                                                                                                                                                                                                                                                                                                                                                                             </t>
  </si>
  <si>
    <t xml:space="preserve">POSTE DE CONCRETO ARMADO DE SECAO CIRCULAR, EXTENSAO DE 10,00 M, RESISTENCIA DE 150 A 200 DAN, TIPO C-14                                                                                                                                                                                                                                                                                                                                                                                                  </t>
  </si>
  <si>
    <t>997,38</t>
  </si>
  <si>
    <t xml:space="preserve">POSTE DE CONCRETO ARMADO DE SECAO DUPLO T, EXTENSAO DE 11,00 M, RESISTENCIA DE 200 DAN, TIPO D                                                                                                                                                                                                                                                                                                                                                                                                            </t>
  </si>
  <si>
    <t>740,52</t>
  </si>
  <si>
    <t xml:space="preserve">POSTE DECORATIVO PARA JARDIM EM ACO TUBULAR, SEM LUMINARIA, H = *2,5* M                                                                                                                                                                                                                                                                                                                                                                                                                                   </t>
  </si>
  <si>
    <t xml:space="preserve">BUCHA DE REDUCAO DE FERRO GALVANIZADO, COM ROSCA BSP, DE 1/2" X 3/8"                                                                                                                                                                                                                                                                                                                                                                                                                                      </t>
  </si>
  <si>
    <t xml:space="preserve">CAP OU TAMPAO DE FERRO GALVANIZADO, COM ROSCA BSP, DE 1/4"                                                                                                                                                                                                                                                                                                                                                                                                                                                </t>
  </si>
  <si>
    <t xml:space="preserve">CAP OU TAMPAO DE FERRO GALVANIZADO, COM ROSCA BSP, DE 3/8"                                                                                                                                                                                                                                                                                                                                                                                                                                                </t>
  </si>
  <si>
    <t xml:space="preserve">COTOVELO 45 GRAUS DE FERRO GALVANIZADO, COM ROSCA BSP, DE 2 1/2"                                                                                                                                                                                                                                                                                                                                                                                                                                          </t>
  </si>
  <si>
    <t>104,13</t>
  </si>
  <si>
    <t xml:space="preserve">COTOVELO DE REDUCAO 90 GRAUS DE FERRO GALVANIZADO, COM ROSCA BSP, DE 1 1/4" X 1"                                                                                                                                                                                                                                                                                                                                                                                                                          </t>
  </si>
  <si>
    <t>31,22</t>
  </si>
  <si>
    <t xml:space="preserve">LUVA DE FERRO GALVANIZADO, COM ROSCA BSP MACHO/FEMEA, DE 3/4"                                                                                                                                                                                                                                                                                                                                                                                                                                             </t>
  </si>
  <si>
    <t xml:space="preserve">LUVA DE REDUCAO DE FERRO GALVANIZADO, COM ROSCA BSP, DE 3/4" X 1/2"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</si>
  <si>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</si>
  <si>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</si>
  <si>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</si>
  <si>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</si>
  <si>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PLUG OU BUJAO DE FERRO GALVANIZADO, DE 2 1/2"                                                                                                                                                                                                                                                                                                                                                                                                                                                             </t>
  </si>
  <si>
    <t>43,04</t>
  </si>
  <si>
    <t xml:space="preserve">PLUG OU BUJAO DE FERRO GALVANIZADO, DE 4"                                                                                                                                                                                                                                                                                                                                                                                                                                                                 </t>
  </si>
  <si>
    <t>112,01</t>
  </si>
  <si>
    <t xml:space="preserve">UNIAO DE FERRO GALVANIZADO, COM ASSENTO CONICO DE BRONZE, DE 1 1/2"                                                                                                                                                                                                                                                                                                                                                                                                                                       </t>
  </si>
  <si>
    <t>99,18</t>
  </si>
  <si>
    <t xml:space="preserve">UNIAO COM ASSENTO CONICO DE BRONZE, DIAMETRO 1"                                                                                                                                                                                                                                                                                                                                                                                                                                                           </t>
  </si>
  <si>
    <t>64,41</t>
  </si>
  <si>
    <t xml:space="preserve">UNIAO COM ASSENTO CONICO DE BRONZE, DIAMETRO 1/2"                                                                                                                                                                                                                                                                                                                                                                                                                                                         </t>
  </si>
  <si>
    <t>46,88</t>
  </si>
  <si>
    <t xml:space="preserve">UNIAO COM ASSENTO CONICO DE BRONZE, DIAMETRO 2 1/2"                                                                                                                                                                                                                                                                                                                                                                                                                                                       </t>
  </si>
  <si>
    <t>267,37</t>
  </si>
  <si>
    <t xml:space="preserve">UNIAO COM ASSENTO CONICO DE BRONZE, DIAMETRO 2'                                                                                                                                                                                                                                                                                                                                                                                                                                                           </t>
  </si>
  <si>
    <t>171,61</t>
  </si>
  <si>
    <t xml:space="preserve">UNIAO COM ASSENTO CONICO DE BRONZE, DIAMETRO 3"                                                                                                                                                                                                                                                                                                                                                                                                                                                           </t>
  </si>
  <si>
    <t>432,34</t>
  </si>
  <si>
    <t xml:space="preserve">UNIAO COM ASSENTO CONICO DE BRONZE, DIAMETRO 3/4"                                                                                                                                                                                                                                                                                                                                                                                                                                                         </t>
  </si>
  <si>
    <t>57,48</t>
  </si>
  <si>
    <t xml:space="preserve">UNIAO COM ASSENTO CONICO DE BRONZE, DIAMETRO 4"                                                                                                                                                                                                                                                                                                                                                                                                                                                           </t>
  </si>
  <si>
    <t>735,77</t>
  </si>
  <si>
    <t xml:space="preserve">UNIAO COM ASSENTO CONICO DE FERRO LONGO (MACHO-FEMEA), DIAMETRO 1 1/2"                                                                                                                                                                                                                                                                                                                                                                                                                                    </t>
  </si>
  <si>
    <t xml:space="preserve">UNIAO COM ASSENTO CONICO DE FERRO LONGO (MACHO-FEMEA), DIAMETRO 1"                                                                                                                                                                                                                                                                                                                                                                                                                                        </t>
  </si>
  <si>
    <t>96,33</t>
  </si>
  <si>
    <t xml:space="preserve">UNIAO COM ASSENTO CONICO DE FERRO LONGO (MACHO-FEMEA), DIAMETRO 1/2"                                                                                                                                                                                                                                                                                                                                                                                                                                      </t>
  </si>
  <si>
    <t>49,31</t>
  </si>
  <si>
    <t xml:space="preserve">UNIAO COM ASSENTO CONICO DE FERRO LONGO (MACHO-FEMEA), DIAMETRO 2 1/2"                                                                                                                                                                                                                                                                                                                                                                                                                                    </t>
  </si>
  <si>
    <t>298,13</t>
  </si>
  <si>
    <t xml:space="preserve">UNIAO COM ASSENTO CONICO DE FERRO LONGO (MACHO-FEMEA), DIAMETRO 4"                                                                                                                                                                                                                                                                                                                                                                                                                                        </t>
  </si>
  <si>
    <t>550,43</t>
  </si>
  <si>
    <t xml:space="preserve">UNIAO COM ASSENTO CONICO DE FERRO LONGO (MACHO-FEMEA), DIAMETRO 2"                                                                                                                                                                                                                                                                                                                                                                                                                                        </t>
  </si>
  <si>
    <t>240,78</t>
  </si>
  <si>
    <t xml:space="preserve">UNIAO COM ASSENTO CONICO DE FERRO LONGO (MACHO-FEMEA), DIAMETRO 3'                                                                                                                                                                                                                                                                                                                                                                                                                                        </t>
  </si>
  <si>
    <t>435,74</t>
  </si>
  <si>
    <t xml:space="preserve">UNIAO COM ASSENTO CONICO DE FERRO LONGO (MACHO-FEMEA), DIAMETRO 3/4"                                                                                                                                                                                                                                                                                                                                                                                                                                      </t>
  </si>
  <si>
    <t>77,28</t>
  </si>
  <si>
    <t xml:space="preserve">UNIAO DE FERRO GALVANIZADO, COM ASSENTO CONICO DE BRONZE, DE 1 1/4"                                                                                                                                                                                                                                                                                                                                                                                                                                       </t>
  </si>
  <si>
    <t>95,87</t>
  </si>
  <si>
    <t xml:space="preserve">ANEL EM CONCRETO ARMADO, LISO, PARA POCOS DE INSPECAO, SEM FUNDO, DIAMETRO INTERNO DE 0,60 M E ALTURA DE 0,50 M                                                                                                                                                                                                                                                                                                                                                                                           </t>
  </si>
  <si>
    <t xml:space="preserve">ANEL EM CONCRETO ARMADO, LISO, PARA POCOS DE VISITAS, POCOS DE INSPECAO, FOSSAS SEPTICAS E SUMIDOUROS, SEM FUNDO, DIAMETRO INTERNO DE 0,80 M E ALTURA DE 0,50 M                                                                                                                                                                                                                                                                                                                                           </t>
  </si>
  <si>
    <t xml:space="preserve">ANEL EM CONCRETO ARMADO, LISO, PARA POCOS DE VISITAS, POCOS DE INSPECAO, FOSSAS SEPTICAS E SUMIDOUROS, SEM FUNDO, DIAMETRO INTERNO DE 1,00 M E ALTURA DE 0,50 M                                                                                                                                                                                                                                                                                                                                           </t>
  </si>
  <si>
    <t xml:space="preserve">ANEL EM CONCRETO ARMADO, LISO, PARA POCOS DE VISITA, POCOS DE INSPECAO, FOSSAS SEPTICAS E SUMIDOUROS, SEM FUNDO, DIAMETRO INTERNO DE 1,20 M E ALTURA DE 0,50 M                                                                                                                                                                                                                                                                                                                                            </t>
  </si>
  <si>
    <t xml:space="preserve">ANEL EM CONCRETO ARMADO, LISO, PARA, POCOS DE VISITA, POCOS DE INSPECAO, FOSSAS SEPTICAS E SUMIDOUROS, SEM FUNDO, DIAMETRO INTERNO DE 1,50 M E ALTURA DE 0,50 M                                                                                                                                                                                                                                                                                                                                           </t>
  </si>
  <si>
    <t xml:space="preserve">ANEL EM CONCRETO ARMADO, LISO, PARA FOSSAS SEPTICAS E SUMIDOUROS, SEM FUNDO, DIAMETRO INTERNO DE 2,00 M E ALTURA DE 0,50 M                                                                                                                                                                                                                                                                                                                                                                                </t>
  </si>
  <si>
    <t xml:space="preserve">ANEL EM CONCRETO ARMADO, LISO, PARA FOSSAS SEPTICAS E SUMIDOUROS, SEM FUNDO, DIAMETRO INTERNO DE 2,50 M E ALTURA DE 0,50 M                                                                                                                                                                                                                                                                                                                                                                                </t>
  </si>
  <si>
    <t xml:space="preserve">ANEL EM CONCRETO ARMADO, LISO, PARA FOSSAS SEPTICAS E SUMIDOUROS, SEM FUNDO, DIAMETRO INTERNO DE 3,00 M E ALTURA DE 0,50 M                                                                                                                                                                                                                                                                                                                                                                                </t>
  </si>
  <si>
    <t xml:space="preserve">TUBO DE CONCRETO ARMADO PARA AGUAS PLUVIAIS, CLASSE PA-2, COM ENCAIXE PONTA E BOLSA, DIAMETRO NOMINAL DE 1100 MM                                                                                                                                                                                                                                                                                                                                                                                          </t>
  </si>
  <si>
    <t xml:space="preserve">TUBO DE CONCRETO ARMADO PARA AGUAS PLUVIAIS, CLASSE PA-3, COM ENCAIXE PONTA E BOLSA, DIAMETRO NOMINAL DE 1000 MM                                                                                                                                                                                                                                                                                                                                                                                          </t>
  </si>
  <si>
    <t xml:space="preserve">TUBO DE CONCRETO ARMADO PARA AGUAS PLUVIAIS, CLASSE PA-3, COM ENCAIXE PONTA E BOLSA, DIAMETRO NOMINAL DE 1100 MM                                                                                                                                                                                                                                                                                                                                                                                          </t>
  </si>
  <si>
    <t xml:space="preserve">TUBO DE CONCRETO ARMADO PARA AGUAS PLUVIAIS, CLASSE PA-3, COM ENCAIXE PONTA E BOLSA, DIAMETRO NOMINAL DE 1200 MM                                                                                                                                                                                                                                                                                                                                                                                          </t>
  </si>
  <si>
    <t xml:space="preserve">TUBO DE CONCRETO ARMADO PARA AGUAS PLUVIAIS, CLASSE PA-3, COM ENCAIXE PONTA E BOLSA, DIAMETRO NOMINAL DE 1500 MM                                                                                                                                                                                                                                                                                                                                                                                          </t>
  </si>
  <si>
    <t xml:space="preserve">TUBO DE CONCRETO ARMADO PARA AGUAS PLUVIAIS, CLASSE PA-3, COM ENCAIXE PONTA E BOLSA, DIAMETRO NOMINAL DE 400 MM                                                                                                                                                                                                                                                                                                                                                                                           </t>
  </si>
  <si>
    <t xml:space="preserve">TUBO DE CONCRETO ARMADO PARA AGUAS PLUVIAIS, CLASSE PA-3, COM ENCAIXE PONTA E BOLSA, DIAMETRO NOMINAL DE 500 MM                                                                                                                                                                                                                                                                                                                                                                                           </t>
  </si>
  <si>
    <t xml:space="preserve">TUBO DE CONCRETO ARMADO PARA AGUAS PLUVIAIS, CLASSE PA-3, COM ENCAIXE PONTA E BOLSA, DIAMETRO NOMINAL DE 600 MM                                                                                                                                                                                                                                                                                                                                                                                           </t>
  </si>
  <si>
    <t xml:space="preserve">TUBO DE CONCRETO ARMADO PARA AGUAS PLUVIAIS, CLASSE PA-3, COM ENCAIXE PONTA E BOLSA, DIAMETRO NOMINAL DE 700 MM                                                                                                                                                                                                                                                                                                                                                                                           </t>
  </si>
  <si>
    <t xml:space="preserve">TUBO DE CONCRETO ARMADO PARA AGUAS PLUVIAIS, CLASSE PA-3, COM ENCAIXE PONTA E BOLSA, DIAMETRO NOMINAL DE 800 MM                                                                                                                                                                                                                                                                                                                                                                                           </t>
  </si>
  <si>
    <t xml:space="preserve">TUBO DE CONCRETO ARMADO PARA AGUAS PLUVIAIS, CLASSE PA-3, COM ENCAIXE PONTA E BOLSA, DIAMETRO NOMINAL DE 900 MM                                                                                                                                                                                                                                                                                                                                                                                           </t>
  </si>
  <si>
    <t xml:space="preserve">TUBO DE CONCRETO SIMPLES POROSO PARA DRENAGEM (DRENO POROSO), COM ENCAIXE MACHO E FEMEA, DIAMETRO NOMINAL DE 200 MM                                                                                                                                                                                                                                                                                                                                                                                       </t>
  </si>
  <si>
    <t>29,47</t>
  </si>
  <si>
    <t xml:space="preserve">TUBO DE CONCRETO SIMPLES POROSO PARA DRENAGEM (DRENO POROSO), COM ENCAIXE MACHO E FEMEA, DIAMETRO NOMINAL DE 300 MM                                                                                                                                                                                                                                                                                                                                                                                       </t>
  </si>
  <si>
    <t>38,44</t>
  </si>
  <si>
    <t xml:space="preserve">TUBO DE DESCARGA, TIPO BENGALA, PARA LIGACAO CAIXA DE DESCARGA - EMBUTIR, PVC, 40 MM X 150 CM                                                                                                                                                                                                                                                                                                                                                                                                             </t>
  </si>
  <si>
    <t>27,59</t>
  </si>
  <si>
    <t xml:space="preserve">BOCAL PVC, PARA CALHA PLUVIAL, DIAMETRO DA SAIDA ENTRE *75 E 120* MM, PARA DRENAGEM PLUVIAL PREDIAL                                                                                                                                                                                                                                                                                                                                                                                                       </t>
  </si>
  <si>
    <t xml:space="preserve">ABRACADEIRA PVC, PARA CALHA PLUVIAL, DIAMETRO ENTRE *80 E 100* MM, PARA DRENAGEM PLUVIAL PREDIAL                                                                                                                                                                                                                                                                                                                                                                                                          </t>
  </si>
  <si>
    <t xml:space="preserve">CABECEIRA DIREITA OU ESQUERDA, PVC, PARA CALHA PLUVIAL, DIAMETRO ENTRE *119 E 170* MM, PARA DRENAGEM PLUVIAL PREDIAL                                                                                                                                                                                                                                                                                                                                                                                      </t>
  </si>
  <si>
    <t>17,93</t>
  </si>
  <si>
    <t xml:space="preserve">CALHA / PERFIL PLUVIAL DE PVC, DIAMETRO ENTRE *119 E 170* MM, COMPRIMENTO DE 3 M, PARA DRENAGEM PLUVIAL PREDIAL                                                                                                                                                                                                                                                                                                                                                                                           </t>
  </si>
  <si>
    <t>182,95</t>
  </si>
  <si>
    <t xml:space="preserve">CONDUTOR PLUVIAL, PVC, CIRCULAR, DIAMETRO ENTRE 80 E 100 MM, PARA DRENAGEM PLUVIAL PREDIAL                                                                                                                                                                                                                                                                                                                                                                                                                </t>
  </si>
  <si>
    <t xml:space="preserve">EMENDA PARA CALHA PLUVIAL, PVC, DIAMETRO ENTRE 119 E 170 MM, PARA DRENAGEM PLUVIAL PREDIAL                                                                                                                                                                                                                                                                                                                                                                                                                </t>
  </si>
  <si>
    <t xml:space="preserve">SUPORTE METALICO PARA CALHA PLUVIAL, ZINCADO, DOBRADO, DIAMETRO ENTRE 119 E 170 MM, PARA DRENAGEM PLUVIAL PREDIAL                                                                                                                                                                                                                                                                                                                                                                                         </t>
  </si>
  <si>
    <t>44,75</t>
  </si>
  <si>
    <t xml:space="preserve">VEDACAO DE CALHA, EM BORRACHA COR PRETA, MEDIDA ENTRE 119 E 170 MM, PARA DRENAGEM PLUVIAL PREDIAL                                                                                                                                                                                                                                                                                                                                                                                                         </t>
  </si>
  <si>
    <t>1,40</t>
  </si>
  <si>
    <t xml:space="preserve">VALVULA DE RETENCAO VERTICAL, DE BRONZE (PN-16), 2 1/2", 200 PSI, EXTREMIDADES COM ROSCA                                                                                                                                                                                                                                                                                                                                                                                                                  </t>
  </si>
  <si>
    <t xml:space="preserve">TUBO DE COBRE CLASSE "E", DN = 15 MM, PARA INSTALACAO HIDRAULICA PREDIAL                                                                                                                                                                                                                                                                                                                                                                                                                                  </t>
  </si>
  <si>
    <t>34,62</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</si>
  <si>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</si>
  <si>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</si>
  <si>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</si>
  <si>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</si>
  <si>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44,31</t>
  </si>
  <si>
    <t xml:space="preserve">COTOVELO DE COBRE 90 GRAUS (REF 607) SEM ANEL DE SOLDA, BOLSA X BOLSA, 42 MM                                                                                                                                                                                                                                                                                                                                                                                                                              </t>
  </si>
  <si>
    <t>68,01</t>
  </si>
  <si>
    <t xml:space="preserve">COTOVELO DE COBRE 90 GRAUS (REF 607) SEM ANEL DE SOLDA, BOLSA X BOLSA, 54 MM                                                                                                                                                                                                                                                                                                                                                                                                                              </t>
  </si>
  <si>
    <t>107,96</t>
  </si>
  <si>
    <t xml:space="preserve">COTOVELO DE COBRE 90 GRAUS (REF 607) SEM ANEL DE SOLDA, BOLSA X BOLSA, 66 MM                                                                                                                                                                                                                                                                                                                                                                                                                              </t>
  </si>
  <si>
    <t>375,91</t>
  </si>
  <si>
    <t xml:space="preserve">COTOVELO DE COBRE 90 GRAUS (REF 607) SEM ANEL DE SOLDA, BOLSA X BOLSA, 79 MM                                                                                                                                                                                                                                                                                                                                                                                                                              </t>
  </si>
  <si>
    <t>360,47</t>
  </si>
  <si>
    <t xml:space="preserve">COTOVELO DE COBRE 90 GRAUS (REF 607) SEM ANEL DE SOLDA, BOLSA X BOLSA, 104 MM                                                                                                                                                                                                                                                                                                                                                                                                                             </t>
  </si>
  <si>
    <t>890,72</t>
  </si>
  <si>
    <t xml:space="preserve">LUVA DE COBRE (REF 600) SEM ANEL DE SOLDA, BOLSA X BOLSA, 15 MM                                                                                                                                                                                                                                                                                                                                                                                                                                           </t>
  </si>
  <si>
    <t xml:space="preserve">LUVA DE COBRE (REF 600) SEM ANEL DE SOLDA, BOLSA X BOLSA, 22 MM                                                                                                                                                                                                                                                                                                                                                                                                                                           </t>
  </si>
  <si>
    <t xml:space="preserve">LUVA DE COBRE (REF 600) SEM ANEL DE SOLDA, BOLSA X BOLSA, 28 MM                                                                                                                                                                                                                                                                                                                                                                                                                                           </t>
  </si>
  <si>
    <t>12,47</t>
  </si>
  <si>
    <t xml:space="preserve">LUVA DE COBRE (REF 600) SEM ANEL DE SOLDA, BOLSA X BOLSA, 35 MM                                                                                                                                                                                                                                                                                                                                                                                                                                           </t>
  </si>
  <si>
    <t>27,53</t>
  </si>
  <si>
    <t xml:space="preserve">LUVA DE COBRE (REF 600) SEM ANEL DE SOLDA, BOLSA X BOLSA, 42 MM                                                                                                                                                                                                                                                                                                                                                                                                                                           </t>
  </si>
  <si>
    <t>34,91</t>
  </si>
  <si>
    <t xml:space="preserve">LUVA DE COBRE (REF 600) SEM ANEL DE SOLDA, BOLSA X BOLSA, 54 MM                                                                                                                                                                                                                                                                                                                                                                                                                                           </t>
  </si>
  <si>
    <t>57,02</t>
  </si>
  <si>
    <t xml:space="preserve">LUVA DE COBRE (REF 600) SEM ANEL DE SOLDA, BOLSA X BOLSA, 66 MM                                                                                                                                                                                                                                                                                                                                                                                                                                           </t>
  </si>
  <si>
    <t>186,90</t>
  </si>
  <si>
    <t xml:space="preserve">LUVA DE COBRE (REF 600) SEM ANEL DE SOLDA, BOLSA X BOLSA, 79 MM                                                                                                                                                                                                                                                                                                                                                                                                                                           </t>
  </si>
  <si>
    <t>286,15</t>
  </si>
  <si>
    <t xml:space="preserve">LUVA DE COBRE (REF 600) SEM ANEL DE SOLDA, BOLSA X BOLSA, 104 MM                                                                                                                                                                                                                                                                                                                                                                                                                                          </t>
  </si>
  <si>
    <t>417,26</t>
  </si>
  <si>
    <t xml:space="preserve">SOLDA ESTANHO/COBRE PARA CONEXOES DE COBRE, FIO 2,5 MM, CARRETEL 500 GR (SEM CHUMBO)                                                                                                                                                                                                                                                                                                                                                                                                                      </t>
  </si>
  <si>
    <t>327,32</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</si>
  <si>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</si>
  <si>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</si>
  <si>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</si>
  <si>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27,73</t>
  </si>
  <si>
    <t xml:space="preserve">TE DE COBRE (REF 611) SEM ANEL DE SOLDA, BOLSA X BOLSA X BOLSA, 35 MM                                                                                                                                                                                                                                                                                                                                                                                                                                     </t>
  </si>
  <si>
    <t xml:space="preserve">TE DE COBRE (REF 611) SEM ANEL DE SOLDA, BOLSA X BOLSA X BOLSA, 42 MM                                                                                                                                                                                                                                                                                                                                                                                                                                     </t>
  </si>
  <si>
    <t>81,66</t>
  </si>
  <si>
    <t xml:space="preserve">TE DE COBRE (REF 611) SEM ANEL DE SOLDA, BOLSA X BOLSA X BOLSA, 54 MM                                                                                                                                                                                                                                                                                                                                                                                                                                     </t>
  </si>
  <si>
    <t>161,40</t>
  </si>
  <si>
    <t xml:space="preserve">TE DE COBRE (REF 611) SEM ANEL DE SOLDA, BOLSA X BOLSA X BOLSA, 66 MM                                                                                                                                                                                                                                                                                                                                                                                                                                     </t>
  </si>
  <si>
    <t>459,45</t>
  </si>
  <si>
    <t xml:space="preserve">TE DE COBRE (REF 611) SEM ANEL DE SOLDA, BOLSA X BOLSA X BOLSA, 79 MM                                                                                                                                                                                                                                                                                                                                                                                                                                     </t>
  </si>
  <si>
    <t>718,84</t>
  </si>
  <si>
    <t xml:space="preserve">TE DE COBRE (REF 611) SEM ANEL DE SOLDA, BOLSA X BOLSA X BOLSA, 104 MM                                                                                                                                                                                                                                                                                                                                                                                                                                    </t>
  </si>
  <si>
    <t>1.571,70</t>
  </si>
  <si>
    <t xml:space="preserve">TUBO DE COBRE CLASSE "E", DN = 104 MM, PARA INSTALACAO HIDRAULICA PREDIAL                                                                                                                                                                                                                                                                                                                                                                                                                                 </t>
  </si>
  <si>
    <t>652,76</t>
  </si>
  <si>
    <t xml:space="preserve">TUBO DE COBRE CLASSE "E", DN = 22 MM, PARA INSTALACAO HIDRAULICA PREDIAL                                                                                                                                                                                                                                                                                                                                                                                                                                  </t>
  </si>
  <si>
    <t>59,55</t>
  </si>
  <si>
    <t xml:space="preserve">TUBO DE COBRE CLASSE "E", DN = 28 MM, PARA INSTALACAO HIDRAULICA PREDIAL                                                                                                                                                                                                                                                                                                                                                                                                                                  </t>
  </si>
  <si>
    <t>75,58</t>
  </si>
  <si>
    <t xml:space="preserve">TUBO DE COBRE CLASSE "E", DN = 35 MM, PARA INSTALACAO HIDRAULICA PREDIAL                                                                                                                                                                                                                                                                                                                                                                                                                                  </t>
  </si>
  <si>
    <t>109,76</t>
  </si>
  <si>
    <t xml:space="preserve">TUBO DE COBRE CLASSE "E", DN = 42 MM, PARA INSTALACAO HIDRAULICA PREDIAL                                                                                                                                                                                                                                                                                                                                                                                                                                  </t>
  </si>
  <si>
    <t>148,22</t>
  </si>
  <si>
    <t xml:space="preserve">TUBO DE COBRE CLASSE "E", DN = 54 MM, PARA INSTALACAO HIDRAULICA PREDIAL                                                                                                                                                                                                                                                                                                                                                                                                                                  </t>
  </si>
  <si>
    <t>214,95</t>
  </si>
  <si>
    <t xml:space="preserve">TUBO DE COBRE CLASSE "E", DN = 66 MM, PARA INSTALACAO HIDRAULICA PREDIAL                                                                                                                                                                                                                                                                                                                                                                                                                                  </t>
  </si>
  <si>
    <t>302,82</t>
  </si>
  <si>
    <t xml:space="preserve">TUBO DE COBRE CLASSE "E", DN = 79 MM, PARA INSTALACAO HIDRAULICA PREDIAL                                                                                                                                                                                                                                                                                                                                                                                                                                  </t>
  </si>
  <si>
    <t>442,68</t>
  </si>
  <si>
    <t xml:space="preserve">CHAPA ACO INOX AISI 304 NUMERO 9 (E = 4 MM), ACABAMENTO NUMERO 1 (LAMINADO A QUENTE, FOSCO)                                                                                                                                                                                                                                                                                                                                                                                                               </t>
  </si>
  <si>
    <t>921,35</t>
  </si>
  <si>
    <t xml:space="preserve">CHAPA ACO INOX AISI 304 NUMERO 4 (E = 6 MM), ACABAMENTO NUMERO 1 (LAMINADO A QUENTE, FOSCO)                                                                                                                                                                                                                                                                                                                                                                                                               </t>
  </si>
  <si>
    <t>1.382,05</t>
  </si>
  <si>
    <t xml:space="preserve">HIDROMETRO MULTIJATO / MEDIDOR DE AGUA, DN 2", VAZAO MAXIMA DE 30 M3/H, PARA AGUA POTAVEL FRIA, RELOJOARIA PLANA, CLASSE B, HORIZONTAL (SEM CONEXOES)                                                                                                                                                                                                                                                                                                                                                     </t>
  </si>
  <si>
    <t>1.141,25</t>
  </si>
  <si>
    <t xml:space="preserve">HIDROMETRO UNIJATO / MEDIDOR DE AGUA, DN 1/2", VAZAO MAXIMA DE 1,5 M3/H, PARA AGUA POTAVEL FRIA, RELOJOARIA PLANA, CLASSE B, HORIZONTAL (SEM CONEXOES)                                                                                                                                                                                                                                                                                                                                                    </t>
  </si>
  <si>
    <t>93,50</t>
  </si>
  <si>
    <t xml:space="preserve">HIDROMETRO MULTIJATO / MEDIDOR DE AGUA, DN 1", VAZAO MAXIMA DE 10 M3/H, PARA AGUA POTAVEL FRIA, RELOJOARIA PLANA, CLASSE B, HORIZONTAL (SEM CONEXOES)                                                                                                                                                                                                                                                                                                                                                     </t>
  </si>
  <si>
    <t>488,12</t>
  </si>
  <si>
    <t xml:space="preserve">HIDROMETRO MULTIJATO / MEDIDOR DE AGUA, DN 1 1/2", VAZAO MAXIMA DE 20 M3/H, PARA AGUA POTAVEL FRIA, RELOJOARIA PLANA, CLASSE B, HORIZONTAL (SEM CONEXOES)                                                                                                                                                                                                                                                                                                                                                 </t>
  </si>
  <si>
    <t>811,25</t>
  </si>
  <si>
    <t xml:space="preserve">HIDROMETRO UNIJATO / MEDIDOR DE AGUA, DN 1/2", VAZAO MAXIMA DE 3 M3/H, PARA AGUA POTAVEL FRIA, RELOJOARIA PLANA, CLASSE B, HORIZONTAL (SEM CONEXOES)                                                                                                                                                                                                                                                                                                                                                      </t>
  </si>
  <si>
    <t>100,37</t>
  </si>
  <si>
    <t xml:space="preserve">HIDROMETRO UNIJATO / MEDIDOR DE AGUA, DN 3/4", VAZAO MAXIMA DE 5 M3/H, PARA AGUA POTAVEL FRIA, RELOJOARIA PLANA, CLASSE B, HORIZONTAL (SEM CONEXOES)0,                                                                                                                                                                                                                                                                                                                                                    </t>
  </si>
  <si>
    <t>123,74</t>
  </si>
  <si>
    <t xml:space="preserve">HIDROMETRO MULTIJATO / MEDIDOR DE AGUA, DN 1", VAZAO MAXIMA DE 7 M3/H, PARA AGUA POTAVEL FRIA, RELOJOARIA PLANA, CLASSE B, HORIZONTAL (SEM CONEXOES)                                                                                                                                                                                                                                                                                                                                                      </t>
  </si>
  <si>
    <t>357,49</t>
  </si>
  <si>
    <t xml:space="preserve">HIDROMETRO WOLTMANN, DN 2", VAZAO MAXIMA DE 50 M3/H, PARA AGUA POTAVEL FRIA, RELOJOARIA PLANA, TURBINA HORIZONTAL, EQUIPADO COM TELIMETRIA (SEM CONEXOES)                                                                                                                                                                                                                                                                                                                                                 </t>
  </si>
  <si>
    <t>1.842,50</t>
  </si>
  <si>
    <t xml:space="preserve">HIDROMETRO WOLTMANN, DN 3", VAZAO MAXIMA DE 80 M3/H, PARA AGUA POTAVEL FRIA, RELOJOARIA PLANA, TURBINA HORIZONTAL, EQUIPADO COM TELIMETRIA (SEM CONEXOES)                                                                                                                                                                                                                                                                                                                                                 </t>
  </si>
  <si>
    <t>2.406,24</t>
  </si>
  <si>
    <t xml:space="preserve">FITA CREPE ROLO DE 25 MM X 50 M                                                                                                                                                                                                                                                                                                                                                                                                                                                                           </t>
  </si>
  <si>
    <t xml:space="preserve">MARCENEIRO (HORISTA)                                                                                                                                                                                                                                                                                                                                                                                                                                                                                      </t>
  </si>
  <si>
    <t>18,66</t>
  </si>
  <si>
    <t xml:space="preserve">TELHADOR (HORISTA)                                                                                                                                                                                                                                                                                                                                                                                                                                                                                        </t>
  </si>
  <si>
    <t>19,88</t>
  </si>
  <si>
    <t xml:space="preserve">GESSEIRO (HORISTA)                                                                                                                                                                                                                                                                                                                                                                                                                                                                                        </t>
  </si>
  <si>
    <t xml:space="preserve">IMPERMEABILIZADOR (HORISTA)                                                                                                                                                                                                                                                                                                                                                                                                                                                                               </t>
  </si>
  <si>
    <t xml:space="preserve">PINTOR DE LETREIROS (HORISTA)                                                                                                                                                                                                                                                                                                                                                                                                                                                                             </t>
  </si>
  <si>
    <t xml:space="preserve">LUVA RASPA DE COURO, CANO CURTO (PUNHO *7* CM)                                                                                                                                                                                                                                                                                                                                                                                                                                                            </t>
  </si>
  <si>
    <t xml:space="preserve">BOTA DE SEGURANCA COM BIQUEIRA DE ACO E COLARINHO ACOLCHOADO                                                                                                                                                                                                                                                                                                                                                                                                                                              </t>
  </si>
  <si>
    <t>71,47</t>
  </si>
  <si>
    <t xml:space="preserve">CAPA PARA CHUVA EM PVC COM FORRO DE POLIESTER, COM CAPUZ (AMARELA OU AZUL)                                                                                                                                                                                                                                                                                                                                                                                                                                </t>
  </si>
  <si>
    <t>19,35</t>
  </si>
  <si>
    <t xml:space="preserve">CAPACETE DE SEGURANCA ABA FRONTAL COM SUSPENSAO DE POLIETILENO, SEM JUGULAR (CLASSE B)                                                                                                                                                                                                                                                                                                                                                                                                                    </t>
  </si>
  <si>
    <t xml:space="preserve">MANOMETRO COM CAIXA EM ACO PINTADO, ESCALA *10* KGF/CM2 (*10* BAR), DIAMETRO NOMINAL DE 100 MM, CONEXAO DE 1/2"                                                                                                                                                                                                                                                                                                                                                                                           </t>
  </si>
  <si>
    <t xml:space="preserve">MANOMETRO COM CAIXA EM ACO PINTADO, ESCALA *10* KGF/CM2 (*10* BAR), DIAMETRO NOMINAL DE *63* MM, CONEXAO DE 1/4"                                                                                                                                                                                                                                                                                                                                                                                          </t>
  </si>
  <si>
    <t xml:space="preserve">CAP PVC, SOLDAVEL, DN 50 MM, SERIE NORMAL, PARA ESGOTO PREDIAL                                                                                                                                                                                                                                                                                                                                                                                                                                            </t>
  </si>
  <si>
    <t>4,91</t>
  </si>
  <si>
    <t xml:space="preserve">CAP PVC, SOLDAVEL, DN 75 MM, SERIE NORMAL, PARA ESGOTO PREDIAL                                                                                                                                                                                                                                                                                                                                                                                                                                            </t>
  </si>
  <si>
    <t>8,82</t>
  </si>
  <si>
    <t xml:space="preserve">TUBO ACO CARBONO SEM COSTURA 20", E= *6,35 MM,  SCHEDULE 10, *78,46 KG/M                                                                                                                                                                                                                                                                                                                                                                                                                                  </t>
  </si>
  <si>
    <t>2.370,63</t>
  </si>
  <si>
    <t xml:space="preserve">SAPATA DE PVC ADITIVADO NERVURADO D = 6"                                                                                                                                                                                                                                                                                                                                                                                                                                                                  </t>
  </si>
  <si>
    <t xml:space="preserve">SAPATA DE PVC ADITIVADO NERVURADO D = 8"                                                                                                                                                                                                                                                                                                                                                                                                                                                                  </t>
  </si>
  <si>
    <t xml:space="preserve">CALHA/CANALETA DE CONCRETO SIMPLES, TIPO MEIA CANA, DIAMETRO DE 20 CM, PARA AGUA PLUVIAL                                                                                                                                                                                                                                                                                                                                                                                                                  </t>
  </si>
  <si>
    <t>19,22</t>
  </si>
  <si>
    <t xml:space="preserve">TUBO ACO CARBONO SEM COSTURA 1/2", E= *2,77 MM, SCHEDULE 40, *1,27 KG/M                                                                                                                                                                                                                                                                                                                                                                                                                                   </t>
  </si>
  <si>
    <t xml:space="preserve">TUBO ACO CARBONO SEM COSTURA 1/2", E= *3,73 MM, SCHEDULE 80, *1,62 KG/M                                                                                                                                                                                                                                                                                                                                                                                                                                   </t>
  </si>
  <si>
    <t>62,23</t>
  </si>
  <si>
    <t xml:space="preserve">TUBO ACO CARBONO SEM COSTURA 3/4", E= *3,91 MM, SCHEDULE 80, *2,19 KG/M.                                                                                                                                                                                                                                                                                                                                                                                                                                  </t>
  </si>
  <si>
    <t>80,60</t>
  </si>
  <si>
    <t xml:space="preserve">TUBO ACO CARBONO SEM COSTURA 4", E= *8,56 MM, SCHEDULE 80, *22,31 KG/M                                                                                                                                                                                                                                                                                                                                                                                                                                    </t>
  </si>
  <si>
    <t>547,43</t>
  </si>
  <si>
    <t xml:space="preserve">TUBO DE CONCRETO SIMPLES PARA ESGOTO SANITARIO, CLASSE ES, COM ENCAIXE PONTA E BOLSA, COM JUNTA ELASTICA, DIAMETRO NOMINAL DE 400 MM                                                                                                                                                                                                                                                                                                                                                                      </t>
  </si>
  <si>
    <t>89,69</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</si>
  <si>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</si>
  <si>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</si>
  <si>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147,35</t>
  </si>
  <si>
    <t xml:space="preserve">PEDRA GRANITICA OU BASALTICA IRREGULAR, FAIXA GRANULOMETRICA 100 A 150 MM PARA PAVIMENTACAO OU CALCAMENTO POLIEDRICO, POSTO PEDREIRA / FORNECEDOR (SEM FRETE)                                                                                                                                                                                                                                                                                                                                             </t>
  </si>
  <si>
    <t>194,19</t>
  </si>
  <si>
    <t xml:space="preserve">LIXADEIRA ELETRICA ANGULAR PARA CONCRETO, POTENCIA 1.400 W, PRATO DIAMANTADO DE 5''                                                                                                                                                                                                                                                                                                                                                                                                                       </t>
  </si>
  <si>
    <t>5.363,12</t>
  </si>
  <si>
    <t xml:space="preserve">CAVALO MECANICO TRACAO 6X2, PESO BRUTO TOTAL COMBINADO 56000 KG, CAPACIDADE MAXIMA DE TRACAO *66000* KG, POTENCIA *360* CV (INCLUI CABINE E CHASSI, NAO INCLUI SEMIRREBOQUE)                                                                                                                                                                                                                                                                                                                              </t>
  </si>
  <si>
    <t xml:space="preserve">MOTONIVELADORA POTENCIA BASICA LIQUIDA (PRIMEIRA MARCHA) 171 HP, PESO BRUTO 14768 KG, LARGURA DA LAMINA DE 3,7 M                                                                                                                                                                                                                                                                                                                                                                                          </t>
  </si>
  <si>
    <t xml:space="preserve">TRATOR DE PNEUS COM POTENCIA DE 105 CV, TRACAO 4 X 4, PESO COM LASTRO DE 5775 KG                                                                                                                                                                                                                                                                                                                                                                                                                          </t>
  </si>
  <si>
    <t>323.831,75</t>
  </si>
  <si>
    <t xml:space="preserve">CONE DE SINALIZACAO EM PVC RIGIDO COM FAIXA REFLETIVA, H = 70 / 76 CM                                                                                                                                                                                                                                                                                                                                                                                                                                     </t>
  </si>
  <si>
    <t xml:space="preserve">PARAFUSO DE FERRO POLIDO, SEXTAVADO, COM ROSCA INTEIRA, DIAMETRO 5/16", COMPRIMENTO 3/4", COM PORCA E ARRUELA LISA LEVE                                                                                                                                                                                                                                                                                                                                                                                   </t>
  </si>
  <si>
    <t xml:space="preserve">TUBO DE CONCRETO ARMADO PARA AGUAS PLUVIAIS, CLASSE PA-1, COM ENCAIXE PONTA E BOLSA, DIAMETRO NOMINAL DE 1100 MM                                                                                                                                                                                                                                                                                                                                                                                          </t>
  </si>
  <si>
    <t xml:space="preserve">FLANELA *30 X 40* CM                                                                                                                                                                                                                                                                                                                                                                                                                                                                                      </t>
  </si>
  <si>
    <t xml:space="preserve">CHUMBADOR DE ACO TIPO PARABOLT, * 5/8" X 200* MM,  COM PORCA E ARRUELA                                                                                                                                                                                                                                                                                                                                                                                                                                    </t>
  </si>
  <si>
    <t xml:space="preserve">CIMENTO PORTLAND DE ALTO FORNO (AF) CP III-40                                                                                                                                                                                                                                                                                                                                                                                                                                                             </t>
  </si>
  <si>
    <t xml:space="preserve">PARAFUSO ZINCADO, SEXTAVADO, COM ROSCA SOBERBA, DIAMETRO 3/8", COMPRIMENTO 80 MM                                                                                                                                                                                                                                                                                                                                                                                                                          </t>
  </si>
  <si>
    <t xml:space="preserve">SOQUETE DE PVC / TERMOPLASTICO BASE E27, COM RABICHO, PARA LAMPADAS                                                                                                                                                                                                                                                                                                                                                                                                                                       </t>
  </si>
  <si>
    <t xml:space="preserve">GRUPO GERADOR DE SOLDA ELETRICA, COM MAQUINA DE SOLDA, ATE 400 AMPERES E GERADOR A DIESEL 60 CV, MOTOR 4 CILINDROS, TANQUE COMBUST., CARENAGEM DE PROTECAO SOBRE RODAS                                                                                                                                                                                                                                                                                                                                    </t>
  </si>
  <si>
    <t>230.405,48</t>
  </si>
  <si>
    <t xml:space="preserve">POSTE DE CONCRETO ARMADO DE SECAO DUPLO T, EXTENSAO DE 12,00 M, RESISTENCIA DE 300 A 400 DAN, TIPO B OU D                                                                                                                                                                                                                                                                                                                                                                                                 </t>
  </si>
  <si>
    <t>1.265,75</t>
  </si>
  <si>
    <t xml:space="preserve">KIT DE MATERIAIS PARA BRACADEIRA PARA FIXACAO EM POSTE CIRCULAR, CONTEM TRES FIXADORES E UM ROLO DE FITA DE 3 M EM ACO CARBONO                                                                                                                                                                                                                                                                                                                                                                            </t>
  </si>
  <si>
    <t xml:space="preserve">ARRUELA  EM ACO GALVANIZADO, DIAMETRO EXTERNO = 35MM, ESPESSURA = 3MM, DIAMETRO DO FURO= 18MM                                                                                                                                                                                                                                                                                                                                                                                                             </t>
  </si>
  <si>
    <t xml:space="preserve">TUBO ACO INDUSTRIAL DN 2" (50,8 MM) E=1,50MM, PESO= 1,8237 KG/M                                                                                                                                                                                                                                                                                                                                                                                                                                           </t>
  </si>
  <si>
    <t xml:space="preserve">LUMINARIA FECHADA P/ ILUMINACAO PUBLICA, TIPO ABL 50/F OU EQUIV, P/ LAMPADA A VAPOR DE MERCURIO 400W                                                                                                                                                                                                                                                                                                                                                                                                      </t>
  </si>
  <si>
    <t xml:space="preserve">SOLDA EM BARRA DE ESTANHO-CHUMBO 50/50                                                                                                                                                                                                                                                                                                                                                                                                                                                                    </t>
  </si>
  <si>
    <t xml:space="preserve">REFLETOR REDONDO EM ALUMINIO ANODIZADO PARA LAMPADA VAPOR DE MERCURIO/SODIO, CORPO EM ALUMINIO COM PINTURA EPOXI, PARA LAMPADA E-27 DE 300 W, COM SUPORTE REDONDO E ALCA REGULAVEL PARA FIXACAO.                                                                                                                                                                                                                                                                                                          </t>
  </si>
  <si>
    <t xml:space="preserve">QUADRO DE DISTRIBUICAO COM BARRAMENTO TRIFASICO, DE EMBUTIR, EM CHAPA DE ACO GALVANIZADO, PARA 12 DISJUNTORES DIN, 100 A                                                                                                                                                                                                                                                                                                                                                                                  </t>
  </si>
  <si>
    <t>489,25</t>
  </si>
  <si>
    <t xml:space="preserve">QUADRO DE DISTRIBUICAO COM BARRAMENTO TRIFASICO, DE EMBUTIR, EM CHAPA DE ACO GALVANIZADO, PARA 18 DISJUNTORES DIN, 100 A, INCLUINDO BARRAMENTO                                                                                                                                                                                                                                                                                                                                                            </t>
  </si>
  <si>
    <t>685,62</t>
  </si>
  <si>
    <t xml:space="preserve">QUADRO DE DISTRIBUICAO COM BARRAMENTO TRIFASICO, DE EMBUTIR, EM CHAPA DE ACO GALVANIZADO, PARA 28 DISJUNTORES DIN, 100 A                                                                                                                                                                                                                                                                                                                                                                                  </t>
  </si>
  <si>
    <t>1.011,92</t>
  </si>
  <si>
    <t xml:space="preserve">TORNEIRA DE MESA/BANCADA, PARA LAVATORIO, FIXA, METALICA CROMADA, PADRAO POPULAR, 1/2 " OU 3/4 " (REF 1193)                                                                                                                                                                                                                                                                                                                                                                                               </t>
  </si>
  <si>
    <t>59,01</t>
  </si>
  <si>
    <t xml:space="preserve">TORNEIRA METALICA CROMADA, RETA, DE PAREDE, PARA COZINHA, SEM BICO, SEM AREJADOR, PADRAO POPULAR, 1/2 " OU 3/4 " (REF 1158)                                                                                                                                                                                                                                                                                                                                                                               </t>
  </si>
  <si>
    <t>68,96</t>
  </si>
  <si>
    <t xml:space="preserve">TORNEIRA METALICA CROMADA CANO CURTO, SEM BICO, SEM AREJADOR, DE PAREDE, PARA TANQUE E USO GERAL, 1/2 " OU 3/4 " (REF 1143)                                                                                                                                                                                                                                                                                                                                                                               </t>
  </si>
  <si>
    <t>76,85</t>
  </si>
  <si>
    <t xml:space="preserve">MARTELO PERFURADOR PNEUMATICO MANUAL, DE SUPERFICIE, COM AVANCO DE COLUNA, PESO DE 22 KG                                                                                                                                                                                                                                                                                                                                                                                                                  </t>
  </si>
  <si>
    <t>39.068,06</t>
  </si>
  <si>
    <t xml:space="preserve">COMPACTADOR DE SOLO TIPO PLACA VIBRATORIA REVERSIVEL, A GASOLINA, 4 TEMPOS, PESO DE 150 A 175 KG, FORCA CENTRIFUGA DE 2800 A 3100 KGF, LARG. TRABALHO DE 450 A 520 MM, FREQ VIBRACAO DE 4000 A 4300 RPM, VELOC. TRABALHO DE 15 A 20 M/MIN, POT. DE 6,0 A 7,0 HP                                                                                                                                                                                                                                           </t>
  </si>
  <si>
    <t xml:space="preserve">COMPACTADOR DE SOLOS DE PERCURSAO (SOQUETE) COM MOTOR A GASOLINA 4 TEMPOS DE 4 HP (4 CV)                                                                                                                                                                                                                                                                                                                                                                                                                  </t>
  </si>
  <si>
    <t xml:space="preserve">VIBRADOR DE IMERSAO, DIAMETRO DA PONTEIRA DE *45* MM, COM MOTOR 4 TEMPOS A GASOLINA DE 5,5 HP (5,5 CV)                                                                                                                                                                                                                                                                                                                                                                                                    </t>
  </si>
  <si>
    <t xml:space="preserve">VIBROACABADORA DE ASFALTO SOBRE ESTEIRAS, LARG. PAVIM. 2,60 M A 5,75 M, POT. 110 HP, CAP. 450 T/ H                                                                                                                                                                                                                                                                                                                                                                                                        </t>
  </si>
  <si>
    <t>2.007.050,27</t>
  </si>
  <si>
    <t xml:space="preserve">PLACA DE ACO ESMALTADA PARA  IDENTIFICACAO DE RUA, *45 CM X 20* CM                                                                                                                                                                                                                                                                                                                                                                                                                                        </t>
  </si>
  <si>
    <t>82,50</t>
  </si>
  <si>
    <t xml:space="preserve">GRUPO GERADOR DE SOLDA ELETRICA, COM MAQUINA DE SOLDA, ATE 400 AMPERES E GERADOR A DIESEL 30 CV, MOTOR 4 CILINDROS, TANQUE COMBUST., CARENAGEM DE PROTECAO SOBRE RODAS                                                                                                                                                                                                                                                                                                                                    </t>
  </si>
  <si>
    <t>205.956,90</t>
  </si>
  <si>
    <t xml:space="preserve">MEIA CANA DE MADEIRA PINUS OU EQUIVALENTE DA REGIAO, ACABAMENTO PARA FORRO PAULISTA, *2,5 X 2,5* CM                                                                                                                                                                                                                                                                                                                                                                                                       </t>
  </si>
  <si>
    <t xml:space="preserve">ROLO COMPACTADOR VIBRATORIO DE UM CILINDRO LISO DE ACO, POTENCIA 125 HP, PESO SEM/COM LASTRO 10,75/12,92 T, IMPACTO DINAMICO 31,5/18,5 T, LARGURA TRABALHO 2,15 M                                                                                                                                                                                                                                                                                                                                         </t>
  </si>
  <si>
    <t>856.223,07</t>
  </si>
  <si>
    <t xml:space="preserve">VIBROACABADORA DE ASFALTO SOBRE RODAS, LARGURA DE PAVIMENTACAO DE 1,70 A 4,20 M, POTENCIA 78 KW/105 HP, CAPACIDADE 300 T/H                                                                                                                                                                                                                                                                                                                                                                                </t>
  </si>
  <si>
    <t>2.154.330,04</t>
  </si>
  <si>
    <t xml:space="preserve">PICAPE CABINE SIMPLES COM MOTOR 1.6 FLEX, CAMBIO MANUAL, POTENCIA 101/104 CV, 2 PORTAS                                                                                                                                                                                                                                                                                                                                                                                                                    </t>
  </si>
  <si>
    <t>99.534,13</t>
  </si>
  <si>
    <t xml:space="preserve">VASSOURA MECANICA REBOCAVEL COM ESCOVA CILINDRICA LARGURA UTIL DE VARRIMENTO = 2,44M                                                                                                                                                                                                                                                                                                                                                                                                                      </t>
  </si>
  <si>
    <t xml:space="preserve">MEDIDOR DE NIVEL ESTATICO E DINAMICO PARA POCO, COMPRIMENTO DE 200 M                                                                                                                                                                                                                                                                                                                                                                                                                                      </t>
  </si>
  <si>
    <t>2.940,29</t>
  </si>
  <si>
    <t xml:space="preserve">APARELHO CORTE OXI-ACETILENO PARA SOLDA E CORTE CONTENDO MACARICO SOLDA, BICO DE CORTE, CILINDROS, REGULADORES, MANGUEIRAS E CARRINHO                                                                                                                                                                                                                                                                                                                                                                     </t>
  </si>
  <si>
    <t xml:space="preserve">COMPRESSOR DE AR REBOCAVEL, VAZAO *89* PCM, PRESSAO EFETIVA DE TRABALHO *102* PSI, MOTOR DIESEL, POTENCIA *20* CV                                                                                                                                                                                                                                                                                                                                                                                         </t>
  </si>
  <si>
    <t xml:space="preserve">MAQUINA EXTRUSORA DE CONCRETO PARA GUIAS E SARJETAS, COM MOTOR A DIESEL DE 14 CV                                                                                                                                                                                                                                                                                                                                                                                                                          </t>
  </si>
  <si>
    <t>68.281,71</t>
  </si>
  <si>
    <t xml:space="preserve">FRESADORA DE ASFALTO A FRIO SOBRE RODAS, LARG. FRESAGEM 1,00 M, POT. 155 KW/208 HP                                                                                                                                                                                                                                                                                                                                                                                                                        </t>
  </si>
  <si>
    <t>2.905.168,98</t>
  </si>
  <si>
    <t xml:space="preserve">USINA DE ASFALTO A FRIO, CAPACIDADE DE 30 A 40 T/H, ELETRICA, POTENCIA DE 30 CV                                                                                                                                                                                                                                                                                                                                                                                                                           </t>
  </si>
  <si>
    <t>140.440,38</t>
  </si>
  <si>
    <t xml:space="preserve">DISCO DE CORTE DIAMANTADO SEGMENTADO PARA CONCRETO, DIAMETRO DE 350 MM, FURO DE 1 " (14 X 1 ")                                                                                                                                                                                                                                                                                                                                                                                                            </t>
  </si>
  <si>
    <t>563,48</t>
  </si>
  <si>
    <t xml:space="preserve">BETONEIRA CAPACIDADE NOMINAL 400 L, CAPACIDADE DE MISTURA 310 L, MOTOR A GASOLINA POTENCIA 5,5 CV, SEM CARREGADOR                                                                                                                                                                                                                                                                                                                                                                                         </t>
  </si>
  <si>
    <t>7.379,99</t>
  </si>
  <si>
    <t xml:space="preserve">USINA DE CONCRETO FIXA, CAPACIDADE NOMINAL DE 80 M3/H, SEM SILO                                                                                                                                                                                                                                                                                                                                                                                                                                           </t>
  </si>
  <si>
    <t xml:space="preserve">USINA DE CONCRETO FIXA, CAPACIDADE NOMINAL DE 40 M3/H, SEM SILO                                                                                                                                                                                                                                                                                                                                                                                                                                           </t>
  </si>
  <si>
    <t xml:space="preserve">USINA DE CONCRETO FIXA, CAPACIDADE NOMINAL DE 60 M3/H, SEM SILO                                                                                                                                                                                                                                                                                                                                                                                                                                           </t>
  </si>
  <si>
    <t xml:space="preserve">VIBRADOR DE IMERSAO, DIAMETRO DA PONTEIRA DE *45* MM, COM MOTOR ELETRICO TRIFASICO DE 2 HP (2 CV)                                                                                                                                                                                                                                                                                                                                                                                                         </t>
  </si>
  <si>
    <t xml:space="preserve">REGUA VIBRADORA DUPLA PARA CONCRETO A GASOLINA 5,5 HP, PESO DE 60 KG, COMPRIMENTO 4 M                                                                                                                                                                                                                                                                                                                                                                                                                     </t>
  </si>
  <si>
    <t xml:space="preserve">TALHA MANUAL DE CORRENTE, CAPACIDADE DE 1 T COM ELEVACAO DE 3 M                                                                                                                                                                                                                                                                                                                                                                                                                                           </t>
  </si>
  <si>
    <t xml:space="preserve">POLIDORA DE PISO (POLITRIZ) ELETRICA, MOTOR MONOFASICO DE 4 HP, PESO DE 100 KG, DIAMETRO DO TRABALHO DE 450 MM                                                                                                                                                                                                                                                                                                                                                                                            </t>
  </si>
  <si>
    <t xml:space="preserve">TORNEIRA METALICA CROMADA, RETA, DE PAREDE, PARA COZINHA, COM AREJADOR, PADRAO POPULAR, 1/2 " OU 3/4 " (REF 1159 / 1160)                                                                                                                                                                                                                                                                                                                                                                                  </t>
  </si>
  <si>
    <t>77,64</t>
  </si>
  <si>
    <t xml:space="preserve">TORNEIRA METALICA CROMADA, CANO CURTO, COM AREJADOR, SEM BICO PLASTICO, DE PAREDE, PARA USO GERAL, 1/2 " OU 3/4 " (REF 1152 / 1154)                                                                                                                                                                                                                                                                                                                                                                       </t>
  </si>
  <si>
    <t>59,65</t>
  </si>
  <si>
    <t xml:space="preserve">CONCRETO USINADO CONVENCIONAL (NAO BOMBEAVEL) CLASSE DE RESISTENCIA C10, COM BRITA 1 E 2, SLUMP = 80 MM +/- 10 MM (NBR 8953)                                                                                                                                                                                                                                                                                                                                                                              </t>
  </si>
  <si>
    <t>419,70</t>
  </si>
  <si>
    <t xml:space="preserve">CONDULETE DE ALUMINIO TIPO B, PARA ELETRODUTO ROSCAVEL DE 1/2", COM TAMPA CEGA                                                                                                                                                                                                                                                                                                                                                                                                                            </t>
  </si>
  <si>
    <t xml:space="preserve">CONDULETE DE ALUMINIO TIPO B, PARA ELETRODUTO ROSCAVEL DE 3/4", COM TAMPA CEGA                                                                                                                                                                                                                                                                                                                                                                                                                            </t>
  </si>
  <si>
    <t xml:space="preserve">CONDULETE DE ALUMINIO TIPO B, PARA ELETRODUTO ROSCAVEL DE 1", COM TAMPA CEGA                                                                                                                                                                                                                                                                                                                                                                                                                              </t>
  </si>
  <si>
    <t>13,83</t>
  </si>
  <si>
    <t xml:space="preserve">CAIXA DE PASSAGEM/ LUZ / TELEFONIA, DE EMBUTIR, EM CHAPA DE ACO GALVANIZADO, DIMENSOES 120 X 120 X *12* CM (PADRAO CONCESSIONARIA LOCAL)                                                                                                                                                                                                                                                                                                                                                                  </t>
  </si>
  <si>
    <t>923,16</t>
  </si>
  <si>
    <t xml:space="preserve">PERFIL ELASTOMERICO PRE-FORMADO EM EPMD, PARA JUNTA DE DILATACAO DE PISOS COM POUCA SOLICITACAO, 15 MM DE LARGURA, MOVIMENTACAO DE *11 A 19* MM                                                                                                                                                                                                                                                                                                                                                           </t>
  </si>
  <si>
    <t>275,51</t>
  </si>
  <si>
    <t xml:space="preserve">TAMPAO FOFO SIMPLES COM BASE, CLASSE A15 CARGA MAX 1,5 T, 400 X 600 MM (COM INSCRICAO EM RELEVO DO TIPO DE REDE)                                                                                                                                                                                                                                                                                                                                                                                          </t>
  </si>
  <si>
    <t>320,79</t>
  </si>
  <si>
    <t xml:space="preserve">FINCAPINO LONGO CALIBRE 22, CARGA FORTE POTENCIA 7 (PARA FERRAMENTA DE ACAO DIRETA), COR AMARELA                                                                                                                                                                                                                                                                                                                                                                                                          </t>
  </si>
  <si>
    <t>65,60</t>
  </si>
  <si>
    <t xml:space="preserve">PINO DE ACO COM ROSCA 1/4 ", COMPRIMENTO DA HASTE = 30 MM E ROSCA = 20 MM (ACAO DIRETA)                                                                                                                                                                                                                                                                                                                                                                                                                   </t>
  </si>
  <si>
    <t>51,39</t>
  </si>
  <si>
    <t xml:space="preserve">PORCA UNIAO/JUNCAO ZINCADA SEXTAVADA 1/4 ", CHAVE 7/16 ", COMPRIMENTO = 25 MM                                                                                                                                                                                                                                                                                                                                                                                                                             </t>
  </si>
  <si>
    <t>0,87</t>
  </si>
  <si>
    <t xml:space="preserve">SUPORTE "Y" PARA FITA PERFURADA                                                                                                                                                                                                                                                                                                                                                                                                                                                                           </t>
  </si>
  <si>
    <t>182,88</t>
  </si>
  <si>
    <t xml:space="preserve">FITA METALICA GRAVADA, L = 17 MM, ROLO DE 25 M, CARGA RECOMENDADA = *120* KGF                                                                                                                                                                                                                                                                                                                                                                                                                             </t>
  </si>
  <si>
    <t>47,15</t>
  </si>
  <si>
    <t xml:space="preserve">FITA METALICA PERFURADA, L = 17 MM, ROLO DE 30 M, CARGA RECOMENDADA = *19* KGF                                                                                                                                                                                                                                                                                                                                                                                                                            </t>
  </si>
  <si>
    <t>40,91</t>
  </si>
  <si>
    <t xml:space="preserve">FITA METALICA PERFURADA, L = *18* MM, ROLO DE 30 M, CARGA RECOMENDADA = *30* KGF                                                                                                                                                                                                                                                                                                                                                                                                                          </t>
  </si>
  <si>
    <t>53,30</t>
  </si>
  <si>
    <t xml:space="preserve">FITA METALICA PERFURADA, L = 25 MM, ROLO DE 30 M, CARGA RECOMENDADA = *222,5* KGF                                                                                                                                                                                                                                                                                                                                                                                                                         </t>
  </si>
  <si>
    <t xml:space="preserve">JUNCAO 2 GARRAS PARA FITA PERFURADA                                                                                                                                                                                                                                                                                                                                                                                                                                                                       </t>
  </si>
  <si>
    <t xml:space="preserve">POSTE CONICO CONTINUO EM ACO GALVANIZADO, CURVO, BRACO SIMPLES, FLANGEADO,  H = 9 M, DIAMETRO INFERIOR = *135* MM                                                                                                                                                                                                                                                                                                                                                                                         </t>
  </si>
  <si>
    <t xml:space="preserve">POSTE CONICO CONTINUO EM ACO GALVANIZADO, CURVO, BRACO DUPLO, FLANGEADO,  H = 9 M, DIAMETRO INFERIOR = *135* MM                                                                                                                                                                                                                                                                                                                                                                                           </t>
  </si>
  <si>
    <t xml:space="preserve">POSTE CONICO CONTINUO EM ACO GALVANIZADO, CURVO, BRACO DUPLO, ENGASTADO,  H = 9 M, DIAMETRO INFERIOR = *135* MM                                                                                                                                                                                                                                                                                                                                                                                           </t>
  </si>
  <si>
    <t xml:space="preserve">POSTE CONICO CONTINUO EM ACO GALVANIZADO, RETO, ENGASTADO,  H = 9 M, DIAMETRO INFERIOR = *145* MM                                                                                                                                                                                                                                                                                                                                                                                                         </t>
  </si>
  <si>
    <t xml:space="preserve">POSTE CONICO CONTINUO EM ACO GALVANIZADO, RETO, ENGASTADO,  H = 7 M, DIAMETRO INFERIOR = *125* MM                                                                                                                                                                                                                                                                                                                                                                                                         </t>
  </si>
  <si>
    <t xml:space="preserve">AQUECEDOR DE AGUA ELETRICO  RESERVATORIO DE 700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</si>
  <si>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</si>
  <si>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CONTRA-PORCA SEXTAVADA, DIAMETRO NOMINAL 1 3/8", ALTURA 35 MM                                                                                                                                                                                                                                                                                                                                                                                                                                             </t>
  </si>
  <si>
    <t xml:space="preserve">PA CARREGADEIRA SOBRE RODAS, POTENCIA 152 HP, CAPACIDADE DA CACAMBA DE 1,53 A 2,30 M3, PESO OPERACIONAL MAXIMO DE 10216 KG                                                                                                                                                                                                                                                                                                                                                                                </t>
  </si>
  <si>
    <t xml:space="preserve">ENERGIA ELETRICA COMERCIAL, BAIXA TENSAO, RELATIVA AO CONSUMO DE ATE 100 KWH, INCLUINDO ICMS, PIS/PASEP E COFINS                                                                                                                                                                                                                                                                                                                                                                                          </t>
  </si>
  <si>
    <t xml:space="preserve">MOTOBOMBA AUTOESCORVANTE MOTOR A GASOLINA, POTENCIA 6,0HP, BOCAIS 3" X 3", HM/Q = 5 MCA / 24 M3/H A 52,5 MCA / 5,0 M3/H                                                                                                                                                                                                                                                                                                                                                                                   </t>
  </si>
  <si>
    <t>3.653,32</t>
  </si>
  <si>
    <t xml:space="preserve">GRUPO GERADOR DIESEL, SEM CARENAGEM, POTENCIA STANDART ENTRE 80 E 90 KVA, VELOCIDADE DE 1800 RPM, FREQUENCIA DE 60 HZ                                                                                                                                                                                                                                                                                                                                                                                     </t>
  </si>
  <si>
    <t>120.808,00</t>
  </si>
  <si>
    <t xml:space="preserve">TANQUE DE ASFALTO ESTACIONARIO COM SERPENTINA, CAPACIDADE 30.000 L                                                                                                                                                                                                                                                                                                                                                                                                                                        </t>
  </si>
  <si>
    <t xml:space="preserve">PONTALETE ROLIÇO SEM TRATAMENTO, D = 8 A 11 CM, H = 6 M, EM EUCALIPTO OU EQUIVALENTE DA REGIAO - BRUTA (PARA ESCORAMENTO)                                                                                                                                                                                                                                                                                                                                                                                 </t>
  </si>
  <si>
    <t xml:space="preserve">ROLO COMPACTADOR PE DE CARNEIRO VIBRATORIO, POTENCIA 125 HP, PESO OPERACIONAL SEM/COM LASTRO 11,95/13,30 T, IMPACTO DINAMICO 38,5/22,5 T, LARGURA DE TRABALHO 2,15 M                                                                                                                                                                                                                                                                                                                                      </t>
  </si>
  <si>
    <t>884.763,94</t>
  </si>
  <si>
    <t xml:space="preserve">ROLO COMPACTADOR DE PNEUS, ESTATICO, PRESSAO VARIAVEL, POTENCIA 110 HP, PESO SEM/COM LASTRO 10,8/27 T, LARGURA DE ROLAGEM 2,30 M                                                                                                                                                                                                                                                                                                                                                                          </t>
  </si>
  <si>
    <t>1.058.862,60</t>
  </si>
  <si>
    <t xml:space="preserve">ROLO COMPACTADOR PE DE CARNEIRO VIBRATORIO, POTENCIA 80 HP, PESO OPERACIONAL SEM/COM LASTRO 7,4/8,8 T, LARGURA DE TRABALHO 1,68 M                                                                                                                                                                                                                                                                                                                                                                         </t>
  </si>
  <si>
    <t>663.593,95</t>
  </si>
  <si>
    <t xml:space="preserve">ESCAVADEIRA HIDRAULICA SOBRE ESTEIRAS COM CACAMBA DE 1,20 M3, PESO OPERACIONAL 21 T, POTENCIA BRUTA 155 HP                                                                                                                                                                                                                                                                                                                                                                                                </t>
  </si>
  <si>
    <t>902.509,50</t>
  </si>
  <si>
    <t xml:space="preserve">MARTELO PERFURADOR PNEUMATICO MANUAL, HASTE 25 X 75 MM, 21 KG                                                                                                                                                                                                                                                                                                                                                                                                                                             </t>
  </si>
  <si>
    <t>21.849,77</t>
  </si>
  <si>
    <t xml:space="preserve">MARTELO DEMOLIDOR PNEUMATICO MANUAL, COM REDUCAO DE VIBRACAO, PESO DE 21 KG                                                                                                                                                                                                                                                                                                                                                                                                                               </t>
  </si>
  <si>
    <t>17.362,36</t>
  </si>
  <si>
    <t xml:space="preserve">MAQUINA MANUAL TIPO PRENSA PARA PRODUCAO DE BLOCOS E PAVIMENTOS DE CONCRETO, COM MOTOR ELETRICO TRIFASICO PARA VIBRACAO, POTENCIA TOTAL INSTALADA DE 1,5 KW                                                                                                                                                                                                                                                                                                                                               </t>
  </si>
  <si>
    <t>28.584,53</t>
  </si>
  <si>
    <t xml:space="preserve">MAQUINA TIPO PRENSA HIDRAULICA, PARA FABRICACAO DE TUBOS DE CONCRETO PARA AGUAS PLUVIAIS, DN 200 A DN 600 MM X 1000 MM DE COMPRIMENTO, COM MOTOR PRINCIPAL DE 20 CV                                                                                                                                                                                                                                                                                                                                       </t>
  </si>
  <si>
    <t>283.704,22</t>
  </si>
  <si>
    <t xml:space="preserve">SOQUETE DE PVC / TERMOPLASTICO BASE E27, COM CHAVE, PARA LAMPADAS                                                                                                                                                                                                                                                                                                                                                                                                                                         </t>
  </si>
  <si>
    <t xml:space="preserve">RECICLADORA DE ASFALTO A FRIO SOBRE RODAS, LARG. FRESAGEM 2,00 M, POT. 315 KW/422 HP                                                                                                                                                                                                                                                                                                                                                                                                                      </t>
  </si>
  <si>
    <t>5.896.973,33</t>
  </si>
  <si>
    <t xml:space="preserve">FRESADORA DE ASFALTO A FRIO SOBRE ESTEIRAS, LARG. FRESAGEM 2,00 M, POT. 410 KW/550 HP                                                                                                                                                                                                                                                                                                                                                                                                                     </t>
  </si>
  <si>
    <t>6.786.428,86</t>
  </si>
  <si>
    <t xml:space="preserve">PRANCHAO NAO APARELHADO *8 X 30* CM, EM MACARANDUBA, ANGELIM OU EQUIVALENTE DA REGIAO - BRUTA                                                                                                                                                                                                                                                                                                                                                                                                             </t>
  </si>
  <si>
    <t xml:space="preserve">CARRINHO COM 2 PNEUS PARA TRANSPORTAR TUBO CONCRETO, ALTURA ATE 1,0 M E DIAMETRO ATE 1000MM, COM ESTRUTURA EM PERFIL OU TUBO METALICO                                                                                                                                                                                                                                                                                                                                                                     </t>
  </si>
  <si>
    <t xml:space="preserve">SERRA CIRCULAR DE BANCADA COM MOTOR ELETRICO, POTENCIA DE *1600* W, PARA DISCO DE DIAMETRO DE 10" (250 MM)                                                                                                                                                                                                                                                                                                                                                                                                </t>
  </si>
  <si>
    <t>1.294,54</t>
  </si>
  <si>
    <t xml:space="preserve">MAQUINA PARA CORTE COM DISCO ABRASIVO DE DIAMETRO DE 18'' (450 MM), COM MOTOR ELETRICO TRIFASICO DE 10 CV                                                                                                                                                                                                                                                                                                                                                                                                 </t>
  </si>
  <si>
    <t>15.160,08</t>
  </si>
  <si>
    <t xml:space="preserve">ROLO COMPACTADOR VIBRATORIO TANDEM, ACO LISO, POTENCIA 125 HP, PESO SEM/COM LASTRO 10,20/11,65 T, LARGURA DE TRABALHO 1,73 M                                                                                                                                                                                                                                                                                                                                                                              </t>
  </si>
  <si>
    <t>954.750,04</t>
  </si>
  <si>
    <t xml:space="preserve">BATENTE / PORTAL / ADUELA / MARCO EM MADEIRA MACICA COM REBAIXO, E = *3* CM, L = *16* CM, PARA PORTAS DE  GIRO DE *60 CM A 120* CM  X *210* CM, PINUS / EUCALIPTO / VIROLA OU EQUIVALENTE DA REGIAO (NAO INCLUI ALIZARES)                                                                                                                                                                                                                                                                                 </t>
  </si>
  <si>
    <t xml:space="preserve">GUARNICAO / ALIZAR / VISTA LISA EM MADEIRA MACICA, PARA PORTA , E = *1* CM, L = *5* CM,  PINUS /EUCALIPTO / VIROLA OU EQUIVALENTE DA REGIAO                                                                                                                                                                                                                                                                                                                                                               </t>
  </si>
  <si>
    <t xml:space="preserve">GUARNICAO / ALIZAR / VISTA LISA EM MADEIRA MACICA, PARA PORTA  , E = *1* CM, L = *5* CM, CEDRINHO / ANGELIM COMERCIAL / TAURI/ CURUPIXA / PEROBA / CUMARU OU EQUIVALENTE DA REGIAO                                                                                                                                                                                                                                                                                                                        </t>
  </si>
  <si>
    <t xml:space="preserve">MOTORISTA DE CAMINHAO-BASCULANTE                                                                                                                                                                                                                                                                                                                                                                                                                                                                          </t>
  </si>
  <si>
    <t xml:space="preserve">REDUCAO EXCENTRICA PVC, DN 75 X 50 MM, PARA ESGOTO PREDIAL                                                                                                                                                                                                                                                                                                                                                                                                                                                </t>
  </si>
  <si>
    <t xml:space="preserve">REDUCAO EXCENTRICA PVC, DN 100 X 50 MM, PARA ESGOTO PREDIAL                                                                                                                                                                                                                                                                                                                                                                                                                                               </t>
  </si>
  <si>
    <t xml:space="preserve">REDUCAO EXCENTRICA PVC, DN 100 X 75 MM, PARA ESGOTO PREDIAL                                                                                                                                                                                                                                                                                                                                                                                                                                               </t>
  </si>
  <si>
    <t>11,40</t>
  </si>
  <si>
    <t xml:space="preserve">REDUCAO EXCENTRICA PVC, SERIE R, DN 75 X 50 MM, PARA ESGOTO PREDIAL                                                                                                                                                                                                                                                                                                                                                                                                                                       </t>
  </si>
  <si>
    <t xml:space="preserve">REDUCAO EXCENTRICA PVC, SERIE R, DN 100 X 75 MM, PARA ESGOTO PREDIAL                                                                                                                                                                                                                                                                                                                                                                                                                                      </t>
  </si>
  <si>
    <t xml:space="preserve">REDUCAO EXCENTRICA PVC, SERIE R, DN 150 X 100 MM, PARA ESGOTO PREDIAL                                                                                                                                                                                                                                                                                                                                                                                                                                     </t>
  </si>
  <si>
    <t>60,54</t>
  </si>
  <si>
    <t xml:space="preserve">REGISTRO DE ESFERA, PVC, COM VOLANTE, VS, ROSCAVEL, DN 1", COM CORPO DIVIDIDO                                                                                                                                                                                                                                                                                                                                                                                                                             </t>
  </si>
  <si>
    <t>56,08</t>
  </si>
  <si>
    <t xml:space="preserve">TUBO PVC  SERIE NORMAL, DN 150 MM, PARA ESGOTO  PREDIAL (NBR 5688)                                                                                                                                                                                                                                                                                                                                                                                                                                        </t>
  </si>
  <si>
    <t>42,68</t>
  </si>
  <si>
    <t xml:space="preserve">TUBO PVC, SERIE R, DN 40 MM, PARA ESGOTO OU AGUAS PLUVIAIS PREDIAL (NBR 5688)                                                                                                                                                                                                                                                                                                                                                                                                                             </t>
  </si>
  <si>
    <t xml:space="preserve">TUBO PVC, SERIE R, DN 50 MM, PARA ESGOTO OU AGUAS PLUVIAIS PREDIAL (NBR 5688)                                                                                                                                                                                                                                                                                                                                                                                                                             </t>
  </si>
  <si>
    <t>14,04</t>
  </si>
  <si>
    <t xml:space="preserve">PASTA LUBRIFICANTE PARA TUBOS E CONEXOES COM JUNTA ELASTICA, EMBALAGEM DE *400* GR (USO EM PVC, ACO, POLIETILENO E OUTROS)                                                                                                                                                                                                                                                                                                                                                                                </t>
  </si>
  <si>
    <t>28,39</t>
  </si>
  <si>
    <t xml:space="preserve">ADESIVO PLASTICO PARA PVC, FRASCO COM 175 GR                                                                                                                                                                                                                                                                                                                                                                                                                                                              </t>
  </si>
  <si>
    <t>22,45</t>
  </si>
  <si>
    <t xml:space="preserve">SOLUCAO PREPARADORA / LIMPADORA PARA PVC, FRASCO COM 1000 CM3                                                                                                                                                                                                                                                                                                                                                                                                                                             </t>
  </si>
  <si>
    <t>77,93</t>
  </si>
  <si>
    <t xml:space="preserve">ANEL BORRACHA, DN 50 MM, PARA TUBO SERIE REFORCADA ESGOTO PREDIAL                                                                                                                                                                                                                                                                                                                                                                                                                                         </t>
  </si>
  <si>
    <t xml:space="preserve">BUCHA DE REDUCAO DE PVC, SOLDAVEL, LONGA, 50 X 40 MM, PARA ESGOTO PREDIAL                                                                                                                                                                                                                                                                                                                                                                                                                                 </t>
  </si>
  <si>
    <t xml:space="preserve">CAP PVC, SERIE R, DN 75 MM, PARA ESGOTO PREDIAL                                                                                                                                                                                                                                                                                                                                                                                                                                                           </t>
  </si>
  <si>
    <t xml:space="preserve">CAP PVC, SERIE R, DN 100 MM, PARA ESGOTO PREDIAL                                                                                                                                                                                                                                                                                                                                                                                                                                                          </t>
  </si>
  <si>
    <t xml:space="preserve">CAP PVC, SERIE R, DN 150 MM, PARA ESGOTO PREDIAL                                                                                                                                                                                                                                                                                                                                                                                                                                                          </t>
  </si>
  <si>
    <t>69,01</t>
  </si>
  <si>
    <t xml:space="preserve">CURVA PVC, SERIE R, 87.30 GRAUS, CURTA, PARA PE-DE-COLUNA, DN 75 MM, PARA ESGOTO PREDIAL                                                                                                                                                                                                                                                                                                                                                                                                                  </t>
  </si>
  <si>
    <t>28,17</t>
  </si>
  <si>
    <t xml:space="preserve">CURVA PVC, SERIE R, 87.30 GRAUS, CURTA, PARA PE-DE-COLUNA, DN 100 MM, PARA ESGOTO PREDIAL                                                                                                                                                                                                                                                                                                                                                                                                                 </t>
  </si>
  <si>
    <t>27,21</t>
  </si>
  <si>
    <t xml:space="preserve">CURVA PVC, SERIE R, 87.30 GRAUS, CURTA, PARA PE-DE-COLUNA, DN 150 MM, PARA ESGOTO PREDIAL                                                                                                                                                                                                                                                                                                                                                                                                                 </t>
  </si>
  <si>
    <t>111,21</t>
  </si>
  <si>
    <t xml:space="preserve">FITA ISOLANTE ADESIVA ANTICHAMA, USO ATE 750 V, EM ROLO DE 19 MM X 20 M                                                                                                                                                                                                                                                                                                                                                                                                                                   </t>
  </si>
  <si>
    <t xml:space="preserve">JUNCAO DUPLA, PVC SERIE R, DN 100 X 100 X 100 MM, PARA ESGOTO PREDIAL                                                                                                                                                                                                                                                                                                                                                                                                                                     </t>
  </si>
  <si>
    <t>128,47</t>
  </si>
  <si>
    <t xml:space="preserve">JUNCAO SIMPLES, PVC SERIE R, DN 40 X 40 MM, PARA ESGOTO PREDIAL                                                                                                                                                                                                                                                                                                                                                                                                                                           </t>
  </si>
  <si>
    <t xml:space="preserve">JUNCAO SIMPLES, PVC SERIE R, DN 50 X 50 MM, PARA ESGOTO PREDIAL                                                                                                                                                                                                                                                                                                                                                                                                                                           </t>
  </si>
  <si>
    <t>23,01</t>
  </si>
  <si>
    <t xml:space="preserve">JUNCAO SIMPLES, PVC SERIE R, DN 75 X 75 MM, PARA ESGOTO PREDIAL                                                                                                                                                                                                                                                                                                                                                                                                                                           </t>
  </si>
  <si>
    <t>40,47</t>
  </si>
  <si>
    <t xml:space="preserve">JUNCAO SIMPLES, PVC SERIE R, DN 100 X 75 MM, PARA ESGOTO PREDIAL                                                                                                                                                                                                                                                                                                                                                                                                                                          </t>
  </si>
  <si>
    <t>75,94</t>
  </si>
  <si>
    <t xml:space="preserve">JUNCAO SIMPLES, PVC SERIE R, DN 100 X 100 MM, PARA ESGOTO PREDIAL                                                                                                                                                                                                                                                                                                                                                                                                                                         </t>
  </si>
  <si>
    <t>59,36</t>
  </si>
  <si>
    <t xml:space="preserve">JUNCAO SIMPLES, PVC SERIE R, DN 150 X 100 MM, PARA ESGOTO PREDIAL                                                                                                                                                                                                                                                                                                                                                                                                                                         </t>
  </si>
  <si>
    <t>146,50</t>
  </si>
  <si>
    <t xml:space="preserve">JUNCAO SIMPLES, PVC SERIE R, DN 150 X 150 MM, PARA ESGOTO PREDIAL                                                                                                                                                                                                                                                                                                                                                                                                                                         </t>
  </si>
  <si>
    <t>200,26</t>
  </si>
  <si>
    <t xml:space="preserve">JOELHO PVC, SOLDAVEL, COM BUCHA DE LATAO, 90 GRAUS, 25 MM X 1/2", PARA AGUA FRIA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</si>
  <si>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</si>
  <si>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</si>
  <si>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</si>
  <si>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45 GRAUS, DN 100 MM, PARA ESGOTO PREDIAL                                                                                                                                                                                                                                                                                                                                                                                                                                             </t>
  </si>
  <si>
    <t xml:space="preserve">JOELHO, PVC SERIE R, 45 GRAUS, DN 150 MM, PARA ESGOTO PREDIAL                                                                                                                                                                                                                                                                                                                                                                                                                                             </t>
  </si>
  <si>
    <t xml:space="preserve">JOELHO, PVC SERIE R, 90 GRAUS, DN 40 MM, PARA ESGOTO PREDIAL                                                                                                                                                                                                                                                                                                                                                                                                                                              </t>
  </si>
  <si>
    <t>4,31</t>
  </si>
  <si>
    <t xml:space="preserve">JOELHO, PVC SERIE R, 90 GRAUS, DN 50 MM, PARA ESGOTO PREDIAL                                                                                                                                                                                                                                                                                                                                                                                                                                              </t>
  </si>
  <si>
    <t xml:space="preserve">JOELHO, PVC SERIE R, 90 GRAUS, DN 75 MM, PARA ESGOTO PREDIAL                                                                                                                                                                                                                                                                                                                                                                                                                                              </t>
  </si>
  <si>
    <t xml:space="preserve">JOELHO, PVC SERIE R, 90 GRAUS, DN 100 MM, PARA ESGOTO PREDIAL                                                                                                                                                                                                                                                                                                                                                                                                                                             </t>
  </si>
  <si>
    <t>21,26</t>
  </si>
  <si>
    <t xml:space="preserve">JOELHO, PVC SERIE R, 90 GRAUS, DN 150 MM, PARA ESGOTO PREDIAL                                                                                                                                                                                                                                                                                                                                                                                                                                             </t>
  </si>
  <si>
    <t>84,45</t>
  </si>
  <si>
    <t xml:space="preserve">LUVA DE CORRER, PVC SERIE R, 75 MM, PARA ESGOTO PREDIAL                                                                                                                                                                                                                                                                                                                                                                                                                                                   </t>
  </si>
  <si>
    <t xml:space="preserve">LUVA DE CORRER, PVC SERIE R, 100 MM, PARA ESGOTO PREDIAL                                                                                                                                                                                                                                                                                                                                                                                                                                                  </t>
  </si>
  <si>
    <t xml:space="preserve">LUVA DE CORRER, PVC SERIE R, 150 MM, PARA ESGOTO PREDIAL                                                                                                                                                                                                                                                                                                                                                                                                                                                  </t>
  </si>
  <si>
    <t>82,00</t>
  </si>
  <si>
    <t xml:space="preserve">LUVA SIMPLES, PVC SERIE R, 40 MM, PARA ESGOTO PREDIAL                                                                                                                                                                                                                                                                                                                                                                                                                                                     </t>
  </si>
  <si>
    <t>5,39</t>
  </si>
  <si>
    <t xml:space="preserve">LUVA SIMPLES, PVC SERIE R, 50 MM, PARA ESGOTO PREDIAL                                                                                                                                                                                                                                                                                                                                                                                                                                                     </t>
  </si>
  <si>
    <t>11,10</t>
  </si>
  <si>
    <t xml:space="preserve">LUVA SIMPLES, PVC SERIE R, 75 MM, PARA ESGOTO PREDIAL                                                                                                                                                                                                                                                                                                                                                                                                                                                     </t>
  </si>
  <si>
    <t>12,95</t>
  </si>
  <si>
    <t xml:space="preserve">LUVA SIMPLES, PVC SERIE R, 100 MM, PARA ESGOTO PREDIAL                                                                                                                                                                                                                                                                                                                                                                                                                                                    </t>
  </si>
  <si>
    <t>14,87</t>
  </si>
  <si>
    <t xml:space="preserve">LUVA SIMPLES, PVC SERIE R, 150 MM, PARA ESGOTO PREDIAL                                                                                                                                                                                                                                                                                                                                                                                                                                                    </t>
  </si>
  <si>
    <t xml:space="preserve">TE, PVC, SERIE R, 75 X 75 MM, PARA ESGOTO PREDIAL                                                                                                                                                                                                                                                                                                                                                                                                                                                         </t>
  </si>
  <si>
    <t>31,42</t>
  </si>
  <si>
    <t xml:space="preserve">TE, PVC, SERIE R, 100 X 75 MM, PARA ESGOTO PREDIAL                                                                                                                                                                                                                                                                                                                                                                                                                                                        </t>
  </si>
  <si>
    <t xml:space="preserve">TE, PVC, SERIE R, 100 X 100 MM, PARA ESGOTO PREDIAL                                                                                                                                                                                                                                                                                                                                                                                                                                                       </t>
  </si>
  <si>
    <t>47,96</t>
  </si>
  <si>
    <t xml:space="preserve">TE, PVC, SERIE R, 150 X 100 MM, PARA ESGOTO PREDIAL                                                                                                                                                                                                                                                                                                                                                                                                                                                       </t>
  </si>
  <si>
    <t>94,88</t>
  </si>
  <si>
    <t xml:space="preserve">TE, PVC, SERIE R, 150 X 150 MM, PARA ESGOTO PREDIAL                                                                                                                                                                                                                                                                                                                                                                                                                                                       </t>
  </si>
  <si>
    <t>127,04</t>
  </si>
  <si>
    <t xml:space="preserve">TE DE INSPECAO, PVC, SERIE R, 75 X 75 MM, PARA ESGOTO PREDIAL                                                                                                                                                                                                                                                                                                                                                                                                                                             </t>
  </si>
  <si>
    <t xml:space="preserve">TE DE INSPECAO, PVC, SERIE R, 100 X 75 MM, PARA ESGOTO PREDIAL                                                                                                                                                                                                                                                                                                                                                                                                                                            </t>
  </si>
  <si>
    <t>55,40</t>
  </si>
  <si>
    <t xml:space="preserve">MANGUEIRA DE PVC FLEXIVEL,TIPO FLAT/ACHATADA, COR LARANJA, D = 1 1/2" (40 MM), PARA CONDUCAO DE AGUA, SERVICOS LEVES E MEDIOS                                                                                                                                                                                                                                                                                                                                                                             </t>
  </si>
  <si>
    <t xml:space="preserve">LOCACAO DE ANDAIME METALICO TIPO FACHADEIRO, LARGURA DE 1,20 M X ALTURA DE 2,0 M POR PAINEL, INCLUINDO DIAGONAIS EM X, BARRAS DE LIGACAO, SAPATAS E DEMAIS ITENS NECESSARIOS A MONTAGEM (NAO INCLUI INSTALACAO)                                                                                                                                                                                                                                                                                           </t>
  </si>
  <si>
    <t xml:space="preserve">PRANCHAO APARELHADO *7,5 X 23* CM, EM MACARANDUBA, ANGELIM OU EQUIVALENTE DA REGIAO                                                                                                                                                                                                                                                                                                                                                                                                                       </t>
  </si>
  <si>
    <t>102,06</t>
  </si>
  <si>
    <t xml:space="preserve">RIPA  APARELHADA *1,5 X 5* CM, EM MACARANDUBA, ANGELIM OU EQUIVALENTE DA REGIAO                                                                                                                                                                                                                                                                                                                                                                                                                           </t>
  </si>
  <si>
    <t xml:space="preserve">SARRAFO APARELHADO *2 X 10* CM, EM MACARANDUBA, ANGELIM OU EQUIVALENTE DA REGIAO                                                                                                                                                                                                                                                                                                                                                                                                                          </t>
  </si>
  <si>
    <t xml:space="preserve">PRANCHAO  APARELHADO *8 X 30* CM, EM MACARANDUBA, ANGELIM OU EQUIVALENTE DA REGIAO                                                                                                                                                                                                                                                                                                                                                                                                                        </t>
  </si>
  <si>
    <t>137,78</t>
  </si>
  <si>
    <t xml:space="preserve">CAIBRO APARELHADO  *7,5 X 7,5* CM, EM MACARANDUBA, ANGELIM OU EQUIVALENTE DA REGIAO                                                                                                                                                                                                                                                                                                                                                                                                                       </t>
  </si>
  <si>
    <t>34,08</t>
  </si>
  <si>
    <t xml:space="preserve">VIGA APARELHADA *6 X 16* CM, EM MACARANDUBA, ANGELIM OU EQUIVALENTE DA REGIAO                                                                                                                                                                                                                                                                                                                                                                                                                             </t>
  </si>
  <si>
    <t>42,73</t>
  </si>
  <si>
    <t xml:space="preserve">CAIBRO APARELHADO *6 X 8* CM, EM MACARANDUBA, ANGELIM OU EQUIVALENTE DA REGIAO                                                                                                                                                                                                                                                                                                                                                                                                                            </t>
  </si>
  <si>
    <t xml:space="preserve">VIGA APARELHADA  *6 X 12* CM, EM MACARANDUBA, ANGELIM OU EQUIVALENTE DA REGIAO                                                                                                                                                                                                                                                                                                                                                                                                                            </t>
  </si>
  <si>
    <t xml:space="preserve">RUFO PARA TELHA ESTRUTURAL DE FIBROCIMENTO 1 ABA (SEM AMIANTO)                                                                                                                                                                                                                                                                                                                                                                                                                                            </t>
  </si>
  <si>
    <t xml:space="preserve">ESPARGIDOR DE ASFALTO PRESSURIZADO, REBOCAVEL, TANQUE DE 2500 L, PNEUMATICO,  COM MOTOR A GASOLINA 3,4HP                                                                                                                                                                                                                                                                                                                                                                                                  </t>
  </si>
  <si>
    <t xml:space="preserve">RODAPE OU RODABANCADA EM GRANITO, POLIDO, TIPO ANDORINHA/ QUARTZ/ CASTELO/ CORUMBA OU OUTROS EQUIVALENTES DA REGIAO, H= 10 CM, E=  *2,0* CM                                                                                                                                                                                                                                                                                                                                                               </t>
  </si>
  <si>
    <t xml:space="preserve">SOLEIRA EM GRANITO, POLIDO, TIPO ANDORINHA/ QUARTZ/ CASTELO/ CORUMBA OU OUTROS EQUIVALENTES DA REGIAO, L= *15* CM, E=  *2,0* CM                                                                                                                                                                                                                                                                                                                                                                           </t>
  </si>
  <si>
    <t xml:space="preserve">TANQUE SIMPLES EM MARMORE SINTETICO SUSPENSO, CAPACIDADE *38* L, *60 X 60* CM                                                                                                                                                                                                                                                                                                                                                                                                                             </t>
  </si>
  <si>
    <t>238,52</t>
  </si>
  <si>
    <t xml:space="preserve">CUMEEIRA NORMAL PARA TELHA ONDULADA DE FIBROCIMENTO, E = 6 MM, ABA 300 MM, COMPRIMENTO 1100 MM (SEM AMIANTO)                                                                                                                                                                                                                                                                                                                                                                                              </t>
  </si>
  <si>
    <t xml:space="preserve">PREGO DE ACO POLIDO COM CABECA 15 X 15 (1 1/4 X 13)                                                                                                                                                                                                                                                                                                                                                                                                                                                       </t>
  </si>
  <si>
    <t xml:space="preserve">SOLEIRA/ TABEIRA EM MARMORE, POLIDO, BRANCO COMUM, L= 5 CM, E=  *2,0* CM                                                                                                                                                                                                                                                                                                                                                                                                                                  </t>
  </si>
  <si>
    <t xml:space="preserve">SISAL EM FIBRA / ESTOPA SISAL PARA GESSO                                                                                                                                                                                                                                                                                                                                                                                                                                                                  </t>
  </si>
  <si>
    <t xml:space="preserve">CAIXA DE PASSAGEM METALICA, DE SOBREPOR, COM TAMPA APARAFUSADA, DIMENSOES 35 X 35 X *12* CM                                                                                                                                                                                                                                                                                                                                                                                                               </t>
  </si>
  <si>
    <t>101,02</t>
  </si>
  <si>
    <t xml:space="preserve">CAIXA DE PASSAGEM METALICA, DE SOBREPOR, COM TAMPA APARAFUSADA, DIMENSOES 15 X 15 X *10* CM                                                                                                                                                                                                                                                                                                                                                                                                               </t>
  </si>
  <si>
    <t>30,76</t>
  </si>
  <si>
    <t xml:space="preserve">ROLDANA PLASTICA COM PREGO, TAMANHO 30 X 30 MM, PARA INSTALACAO ELETRICA APARENTE                                                                                                                                                                                                                                                                                                                                                                                                                         </t>
  </si>
  <si>
    <t xml:space="preserve">PERFIL DE BORRACHA EPDM MACICO *12 X 15* MM PARA ESQUADRIAS                                                                                                                                                                                                                                                                                                                                                                                                                                               </t>
  </si>
  <si>
    <t xml:space="preserve">MANGUEIRA PARA GAS - GLP, PVC, TRANCADA, DIAMETRO DE 3/8", COMPRIMENTO DE 1M (NORMATIZADA)                                                                                                                                                                                                                                                                                                                                                                                                                </t>
  </si>
  <si>
    <t xml:space="preserve">SIFAO PLASTICO EXTENSIVEL UNIVERSAL, TIPO COPO                                                                                                                                                                                                                                                                                                                                                                                                                                                            </t>
  </si>
  <si>
    <t xml:space="preserve">LAVATORIO / CUBA DE EMBUTIR, OVAL, DE LOUCA BRANCA, SEM LADRAO, DIMENSOES *50 X 35* CM (L X C)                                                                                                                                                                                                                                                                                                                                                                                                            </t>
  </si>
  <si>
    <t>103,03</t>
  </si>
  <si>
    <t xml:space="preserve">LAVATORIO / CUBA DE EMBUTIR, OVAL, DE LOUCA COLORIDA, SEM LADRAO, DIMENSOES *50 X 35* CM (L X C)                                                                                                                                                                                                                                                                                                                                                                                                          </t>
  </si>
  <si>
    <t>113,84</t>
  </si>
  <si>
    <t xml:space="preserve">TANQUE DE LOUCA BRANCA, COM COLUNA, *30* L                                                                                                                                                                                                                                                                                                                                                                                                                                                                </t>
  </si>
  <si>
    <t>571,28</t>
  </si>
  <si>
    <t xml:space="preserve">PORTA DE MADEIRA, FOLHA MEDIA (NBR 15930) DE 600 X 2100 MM, DE 35 MM A 40 MM DE ESPESSURA, NUCLEO SEMI-SOLIDO (SARRAFEADO), CAPA FRISADA EM HDF, ACABAMENTO MELAMINICO EM PADRAO MADEIRA                                                                                                                                                                                                                                                                                                                  </t>
  </si>
  <si>
    <t>253,13</t>
  </si>
  <si>
    <t xml:space="preserve">ANEL BORRACHA, PARA TUBO/CONEXAO PVC PBA, DN 60 MM, PARA REDE AGUA                                                                                                                                                                                                                                                                                                                                                                                                                                        </t>
  </si>
  <si>
    <t xml:space="preserve">REDUCAO PVC PBA, JE, PB, DN 75 X 50 / DE 85 X 60 MM, PARA REDE DE AGUA                                                                                                                                                                                                                                                                                                                                                                                                                                    </t>
  </si>
  <si>
    <t>22,20</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</si>
  <si>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</si>
  <si>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</si>
  <si>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TAMPAO COM CORRENTE, EM LATAO, ENGATE RAPIDO 1 1/2", PARA INSTALACAO PREDIAL DE COMBATE A INCENDIO                                                                                                                                                                                                                                                                                                                                                                                                        </t>
  </si>
  <si>
    <t>78,09</t>
  </si>
  <si>
    <t xml:space="preserve">ESGUICHO TIPO JATO SOLIDO, EM LATAO, ENGATE RAPIDO 1 1/2" X 16 MM, PARA MANGUEIRA EM INSTALACAO PREDIAL COMBATE A INCENDIO                                                                                                                                                                                                                                                                                                                                                                                </t>
  </si>
  <si>
    <t>72,36</t>
  </si>
  <si>
    <t xml:space="preserve">ESGUICHO TIPO JATO SOLIDO, EM LATAO, ENGATE RAPIDO 1 1/2" X 19 MM, PARA MANGUEIRA EM INSTALACAO PREDIAL COMBATE A INCENDIO                                                                                                                                                                                                                                                                                                                                                                                </t>
  </si>
  <si>
    <t>77,91</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</si>
  <si>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</si>
  <si>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</si>
  <si>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129,52</t>
  </si>
  <si>
    <t xml:space="preserve">CHAVE DUPLA PARA CONEXOES TIPO STORZ, ENGATE RAPIDO 1 1/2" X 2 1/2", EM LATAO, PARA INSTALACAO PREDIAL COMBATE A INCENDIO                                                                                                                                                                                                                                                                                                                                                                                 </t>
  </si>
  <si>
    <t>19,04</t>
  </si>
  <si>
    <t xml:space="preserve">REDUCAO FIXA TIPO STORZ, ENGATE RAPIDO 2.1/2" X 1.1/2", EM LATAO, PARA INSTALACAO PREDIAL COMBATE A INCENDIO PREDIAL                                                                                                                                                                                                                                                                                                                                                                                      </t>
  </si>
  <si>
    <t>142,85</t>
  </si>
  <si>
    <t xml:space="preserve">UNIAO TIPO STORZ, COM EMPATACAO INTERNA TIPO ANEL DE EXPANSAO, ENGATE RAPIDO 1 1/2", PARA MANGUEIRA DE COMBATE A INCENDIO PREDIAL                                                                                                                                                                                                                                                                                                                                                                         </t>
  </si>
  <si>
    <t>122,48</t>
  </si>
  <si>
    <t xml:space="preserve">UNIAO TIPO STORZ, COM EMPATACAO INTERNA TIPO ANEL DE EXPANSAO, ENGATE RAPIDO 2 1/2", PARA MANGUEIRA DE COMBATE A INCENDIO PREDIAL                                                                                                                                                                                                                                                                                                                                                                         </t>
  </si>
  <si>
    <t>175,23</t>
  </si>
  <si>
    <t xml:space="preserve">ANEL DE EXPANSAO EM COBRE, ENGATE RAPIDO 1 1/2", PARA EMPATACAO MANGUEIRA DE COMBATE A INCENDIO PREDIAL                                                                                                                                                                                                                                                                                                                                                                                                   </t>
  </si>
  <si>
    <t xml:space="preserve">ANEL DE EXPANSAO EM COBRE, ENGATE RAPIDO 2 1/2", PARA EMPATACAO MANGUEIRA DE COMBATE A INCENDIO PREDIAL                                                                                                                                                                                                                                                                                                                                                                                                   </t>
  </si>
  <si>
    <t xml:space="preserve">EXTINTOR DE INCENDIO PORTATIL COM CARGA DE PO QUIMICO SECO (PQS) DE 8 KG, CLASSE BC                                                                                                                                                                                                                                                                                                                                                                                                                       </t>
  </si>
  <si>
    <t xml:space="preserve">TUBO ACO CARBONO SEM COSTURA 8", E= *7,04 MM, SCHEDULE 30, *36,75 KG/M                                                                                                                                                                                                                                                                                                                                                                                                                                    </t>
  </si>
  <si>
    <t>855,83</t>
  </si>
  <si>
    <t xml:space="preserve">TUBO ACO CARBONO SEM COSTURA 20", E= *12,70 MM, SCHEDULE 30, *154,97 KG/M                                                                                                                                                                                                                                                                                                                                                                                                                                 </t>
  </si>
  <si>
    <t>4.277,97</t>
  </si>
  <si>
    <t xml:space="preserve">TUBO ACO CARBONO SEM COSTURA 14", E= *11,13 MM, SCHEDULE 40, *94,55 KG/M                                                                                                                                                                                                                                                                                                                                                                                                                                  </t>
  </si>
  <si>
    <t>2.229,50</t>
  </si>
  <si>
    <t xml:space="preserve">TUBO ACO CARBONO SEM COSTURA 6", E= *10,97 MM, SCHEDULE 80, *42,56 KG/M                                                                                                                                                                                                                                                                                                                                                                                                                                   </t>
  </si>
  <si>
    <t>1.032,14</t>
  </si>
  <si>
    <t xml:space="preserve">TUBO ACO CARBONO SEM COSTURA 8", E= *12,70 MM, SCHEDULE 80, *64,64 KG/M                                                                                                                                                                                                                                                                                                                                                                                                                                   </t>
  </si>
  <si>
    <t>1.356,43</t>
  </si>
  <si>
    <t xml:space="preserve">TUBO ACO CARBONO COM COSTURA, NBR 5580, CLASSE L, DN = 15 MM, E = 2,25 MM, 1,06 KG/M                                                                                                                                                                                                                                                                                                                                                                                                                      </t>
  </si>
  <si>
    <t xml:space="preserve">TUBO ACO CARBONO COM COSTURA, NBR 5580, CLASSE L, DN = 25 MM, E = 2,65 MM, 2,02 KG/M                                                                                                                                                                                                                                                                                                                                                                                                                      </t>
  </si>
  <si>
    <t>12,97</t>
  </si>
  <si>
    <t xml:space="preserve">TUBO ACO CARBONO COM COSTURA, NBR 5580, CLASSE L, DN = 40 MM, E = 3,0 MM, 3,34 KG/M                                                                                                                                                                                                                                                                                                                                                                                                                       </t>
  </si>
  <si>
    <t xml:space="preserve">TUBO ACO CARBONO COM COSTURA, NBR 5580, CLASSE L, DN = 80 MM, E = 3,35 MM, 7,07 KG/M                                                                                                                                                                                                                                                                                                                                                                                                                      </t>
  </si>
  <si>
    <t>45,23</t>
  </si>
  <si>
    <t xml:space="preserve">TUBO ACO GALVANIZADO COM COSTURA, CLASSE LEVE, DN 15 MM ( 1/2"),  E = 2,25 MM,  *1,2* KG/M (NBR 5580)                                                                                                                                                                                                                                                                                                                                                                                                     </t>
  </si>
  <si>
    <t xml:space="preserve">TUBO ACO GALVANIZADO COM COSTURA, CLASSE LEVE, DN 20 MM ( 3/4"),  E = 2,25 MM,  *1,3* KG/M (NBR 5580)                                                                                                                                                                                                                                                                                                                                                                                                     </t>
  </si>
  <si>
    <t>25,96</t>
  </si>
  <si>
    <t xml:space="preserve">TUBO ACO GALVANIZADO COM COSTURA, CLASSE LEVE, DN 25 MM ( 1"),  E = 2,65 MM,  *2,11* KG/M (NBR 5580)                                                                                                                                                                                                                                                                                                                                                                                                      </t>
  </si>
  <si>
    <t xml:space="preserve">TUBO ACO GALVANIZADO COM COSTURA, CLASSE LEVE, DN 32 MM ( 1 1/4"),  E = 2,65 MM,  *2,71* KG/M (NBR 5580)                                                                                                                                                                                                                                                                                                                                                                                                  </t>
  </si>
  <si>
    <t>50,81</t>
  </si>
  <si>
    <t xml:space="preserve">TUBO ACO GALVANIZADO COM COSTURA, CLASSE LEVE, DN 40 MM ( 1 1/2"),  E = 3,00 MM,  *3,48* KG/M (NBR 5580)                                                                                                                                                                                                                                                                                                                                                                                                  </t>
  </si>
  <si>
    <t>56,14</t>
  </si>
  <si>
    <t xml:space="preserve">TUBO ACO GALVANIZADO COM COSTURA, CLASSE LEVE, DN 50 MM ( 2"),  E = 3,00 MM,  *4,40* KG/M (NBR 5580)                                                                                                                                                                                                                                                                                                                                                                                                      </t>
  </si>
  <si>
    <t>73,27</t>
  </si>
  <si>
    <t xml:space="preserve">TUBO ACO GALVANIZADO COM COSTURA, CLASSE LEVE, DN 65 MM ( 2 1/2"),  E = 3,35 MM, * 6,23* KG/M (NBR 5580)                                                                                                                                                                                                                                                                                                                                                                                                  </t>
  </si>
  <si>
    <t xml:space="preserve">TUBO ACO GALVANIZADO COM COSTURA, CLASSE LEVE, DN 80 MM ( 3"),  E = 3,35 MM, *7,32* KG/M (NBR 5580)                                                                                                                                                                                                                                                                                                                                                                                                       </t>
  </si>
  <si>
    <t>117,78</t>
  </si>
  <si>
    <t xml:space="preserve">TUBO ACO GALVANIZADO COM COSTURA, CLASSE LEVE, DN 100 MM ( 4"),  E = 3,75 MM,  *10,55* KG/M (NBR 5580)                                                                                                                                                                                                                                                                                                                                                                                                    </t>
  </si>
  <si>
    <t>170,69</t>
  </si>
  <si>
    <t xml:space="preserve">TUBO ACO CARBONO COM COSTURA, NBR 5580, CLASSE M, DN = 25 MM, E = 3,35 MM, *2,50* KG//M                                                                                                                                                                                                                                                                                                                                                                                                                   </t>
  </si>
  <si>
    <t>15,72</t>
  </si>
  <si>
    <t xml:space="preserve">TUBO ACO CARBONO COM COSTURA, NBR 5580, CLASSE M, DN = 40 MM, E = 3,35 MM, *3,71* KG//M                                                                                                                                                                                                                                                                                                                                                                                                                   </t>
  </si>
  <si>
    <t xml:space="preserve">TUBO ACO CARBONO COM COSTURA, NBR 5580, CLASSE M, DN = 80 MM, E = 4,05 MM, *8,47* KG/M                                                                                                                                                                                                                                                                                                                                                                                                                    </t>
  </si>
  <si>
    <t>53,25</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</si>
  <si>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</si>
  <si>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</si>
  <si>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</si>
  <si>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</si>
  <si>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2 1/2", COMPRIMENTO = 15 M, TECIDO EM FIO DE POLIESTER E TUBO INTERNO EM BORRACHA SINTETICA, COM UNIOES ENGATE RAPIDO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</si>
  <si>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</si>
  <si>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</si>
  <si>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SPRINKLER TIPO PENDENTE, BULBO VERMELHO RESPOSTA RAPIDA, 68 GRAUS CELSIUS, ACABAMENTO NATURAL, D = 15 MM (1/2")                                                                                                                                                                                                                                                                                                                                                                                           </t>
  </si>
  <si>
    <t xml:space="preserve">SPRINKLER TIPO PENDENTE, BULBO VERMELHO DE RESPOSTA RAPIDA, 68 GRAUS CELSIUS, ACABAMENTO NATURAL, D = 20 MM (3/4")                                                                                                                                                                                                                                                                                                                                                                                        </t>
  </si>
  <si>
    <t xml:space="preserve">SPRINKLER TIPO PENDENTE, BULBO AMARELO DE RESPOSTA RAPIDA, 79 GRAUS CELSIUS, ACABAMENTO NATURAL OU CROMADO, D = 15 MM (1/2")                                                                                                                                                                                                                                                                                                                                                                              </t>
  </si>
  <si>
    <t xml:space="preserve">SPRINKLER TIPO PENDENTE, BULBO AMARELO DE RESPOSTA RAPIDA, 79 GRAUS CELSIUS, ACABAMENTO NATURAL, D = 20 MM (3/4")                                                                                                                                                                                                                                                                                                                                                                                         </t>
  </si>
  <si>
    <t xml:space="preserve">SPRINKLER TIPO PENDENTE, BULBO VERMELHO DE RESPOSTA RAPIDA, 68 GRAUS CELSIUS, ACABAMENTO CROMADO, D = 15 MM (1/2")                                                                                                                                                                                                                                                                                                                                                                                        </t>
  </si>
  <si>
    <t xml:space="preserve">SPRINKLER TIPO PENDENTE, BULBO VERMELHO DE RESPOSTA RAPIDA, 68 GRAUS CELSIUS, ACABAMENTO CROMADO, D = 20 MM (3/4")                                                                                                                                                                                                                                                                                                                                                                                        </t>
  </si>
  <si>
    <t xml:space="preserve">SPRINKLER TIPO PENDENTE, BULBO AMARELO DE RESPOSTA RAPIDA, 79 GRAUS CELSIUS, ACABAMENTO CROMADO, D = 20 MM (3/4")                                                                                                                                                                                                                                                                                                                                                                                         </t>
  </si>
  <si>
    <t xml:space="preserve">RALO FOFO COM REQUADRO, QUADRADO 150 X 150 MM                                                                                                                                                                                                                                                                                                                                                                                                                                                             </t>
  </si>
  <si>
    <t>60,97</t>
  </si>
  <si>
    <t xml:space="preserve">RALO FOFO COM REQUADRO, QUADRADO 250 X 250 MM                                                                                                                                                                                                                                                                                                                                                                                                                                                             </t>
  </si>
  <si>
    <t>113,11</t>
  </si>
  <si>
    <t xml:space="preserve">RALO FOFO COM REQUADRO, QUADRADO 300 X 300 MM                                                                                                                                                                                                                                                                                                                                                                                                                                                             </t>
  </si>
  <si>
    <t>141,39</t>
  </si>
  <si>
    <t xml:space="preserve">RALO FOFO COM REQUADRO, QUADRADO 400 X 400 MM                                                                                                                                                                                                                                                                                                                                                                                                                                                             </t>
  </si>
  <si>
    <t>222,69</t>
  </si>
  <si>
    <t xml:space="preserve">TAMPAO FOFO SIMPLES COM BASE, CLASSE A15 CARGA MAX 1,5 T, 400 X 400 MM (COM INSCRICAO EM RELEVO DO TIPO DE REDE)                                                                                                                                                                                                                                                                                                                                                                                          </t>
  </si>
  <si>
    <t xml:space="preserve">TAMPAO FOFO ARTICULADO, CLASSE D400 CARGA MAX 40 T, REDONDO, TAMPA 600 MM (COM INSCRICAO EM RELEVO DO TIPO DE REDE)                                                                                                                                                                                                                                                                                                                                                                                       </t>
  </si>
  <si>
    <t>768,83</t>
  </si>
  <si>
    <t xml:space="preserve">VALVULA DE RETENCAO VERTICAL, DE BRONZE (PN-16), 1/2", 200 PSI, EXTREMIDADES COM ROSCA                                                                                                                                                                                                                                                                                                                                                                                                                    </t>
  </si>
  <si>
    <t xml:space="preserve">AQUECEDOR DE AGUA A GAS GLP/GN COM CAPACIDADE DE ARMAZENAMENTO DE 50 A 80 L                                                                                                                                                                                                                                                                                                                                                                                                                               </t>
  </si>
  <si>
    <t xml:space="preserve">PORTA TOALHA ROSTO EM METAL CROMADO, TIPO ARGOLA                                                                                                                                                                                                                                                                                                                                                                                                                                                          </t>
  </si>
  <si>
    <t xml:space="preserve">PORTA TOALHA BANHO EM METAL CROMADO, TIPO BARRA                                                                                                                                                                                                                                                                                                                                                                                                                                                           </t>
  </si>
  <si>
    <t xml:space="preserve">LAMBRI EM ALUMINIO, DE APROXIMADAMENTE 0,6 KG/M, COM APROXIMADAMENTE 168,0 MM DE LARGURA, 6,0 MM DE ALTURA E 6,0 M DE EXTENSAO                                                                                                                                                                                                                                                                                                                                                                            </t>
  </si>
  <si>
    <t xml:space="preserve">VIDRO LISO FUME, E = 5 MM - SEM COLOCACAO                                                                                                                                                                                                                                                                                                                                                                                                                                                                 </t>
  </si>
  <si>
    <t xml:space="preserve">PISO EM PORCELANATO RETIFICADO EXTRA, FORMATO MENOR OU IGUAL A 2025 CM2                                                                                                                                                                                                                                                                                                                                                                                                                                   </t>
  </si>
  <si>
    <t xml:space="preserve">MINUTERIA ELETRONICA COLETIVA COM POTENCIA MAXIMA RESISTIVA PARA LAMPADAS FLUORESCENTES DE *300* W ( 110 V ) / *600* W ( 110 V )                                                                                                                                                                                                                                                                                                                                                                          </t>
  </si>
  <si>
    <t xml:space="preserve">VALVULA DE DESCARGA EM METAL CROMADO PARA MICTORIO COM ACIONAMENTO POR PRESSAO E FECHAMENTO AUTOMATICO                                                                                                                                                                                                                                                                                                                                                                                                    </t>
  </si>
  <si>
    <t>263,49</t>
  </si>
  <si>
    <t xml:space="preserve">ADESIVO PARA TUBOS CPVC, *75* G                                                                                                                                                                                                                                                                                                                                                                                                                                                                           </t>
  </si>
  <si>
    <t xml:space="preserve">TE DE REDUCAO DE FERRO GALVANIZADO, COM ROSCA BSP, DE 1 1/4" X 3/4"                                                                                                                                                                                                                                                                                                                                                                                                                                       </t>
  </si>
  <si>
    <t>38,46</t>
  </si>
  <si>
    <t xml:space="preserve">JOELHO CPVC, SOLDAVEL, 90 GRAUS, 15 MM, PARA AGUA QUENTE                                                                                                                                                                                                                                                                                                                                                                                                                                                  </t>
  </si>
  <si>
    <t xml:space="preserve">LUVA CPVC, SOLDAVEL, 15 MM, PARA AGUA QUENTE PREDIAL                                                                                                                                                                                                                                                                                                                                                                                                                                                      </t>
  </si>
  <si>
    <t xml:space="preserve">LUVA DE TRANSICAO, CPVC, 15 MM X 1/2", PARA AGUA QUENTE PREDIAL                                                                                                                                                                                                                                                                                                                                                                                                                                           </t>
  </si>
  <si>
    <t xml:space="preserve">TE CPVC, SOLDAVEL, 90 GRAUS, 15 MM, PARA AGUA QUENTE PREDIAL                                                                                                                                                                                                                                                                                                                                                                                                                                              </t>
  </si>
  <si>
    <t>3,03</t>
  </si>
  <si>
    <t xml:space="preserve">TUBO CPVC, SOLDAVEL, 15 MM, AGUA QUENTE PREDIAL (NBR 15884)                                                                                                                                                                                                                                                                                                                                                                                                                                               </t>
  </si>
  <si>
    <t xml:space="preserve">TUBO CPVC, SOLDAVEL, 22 MM, AGUA QUENTE PREDIAL (NBR 15884)                                                                                                                                                                                                                                                                                                                                                                                                                                               </t>
  </si>
  <si>
    <t>14,65</t>
  </si>
  <si>
    <t xml:space="preserve">TUBO CPVC, SOLDAVEL, 28 MM, AGUA QUENTE PREDIAL (NBR 15884)                                                                                                                                                                                                                                                                                                                                                                                                                                               </t>
  </si>
  <si>
    <t xml:space="preserve">FITA ISOLANTE ADESIVA ANTICHAMA, USO ATE 750 V, EM ROLO DE 19 MM X 5 M                                                                                                                                                                                                                                                                                                                                                                                                                                    </t>
  </si>
  <si>
    <t>4,12</t>
  </si>
  <si>
    <t xml:space="preserve">ELETRODUTO EM ACO GALVANIZADO ELETROLITICO, LEVE, DIAMETRO 3/4", PAREDE DE 0,90 MM                                                                                                                                                                                                                                                                                                                                                                                                                        </t>
  </si>
  <si>
    <t xml:space="preserve">ELETRODUTO EM ACO GALVANIZADO ELETROLITICO, SEMI-PESADO, DIAMETRO 1 1/2", PAREDE DE 1,20 MM                                                                                                                                                                                                                                                                                                                                                                                                               </t>
  </si>
  <si>
    <t xml:space="preserve">ELETRODUTO EM ACO GALVANIZADO ELETROLITICO, SEMI-PESADO, DIAMETRO 1 1/4", PAREDE DE 1,20 MM                                                                                                                                                                                                                                                                                                                                                                                                               </t>
  </si>
  <si>
    <t xml:space="preserve">ELETRODUTO EM ACO GALVANIZADO ELETROLITICO, LEVE, DIAMETRO 1", PAREDE DE 0,90 MM                                                                                                                                                                                                                                                                                                                                                                                                                          </t>
  </si>
  <si>
    <t xml:space="preserve">ELETRODUTO METALICO FLEXIVEL REVESTIDO COM PVC PRETO, DIAMETRO EXTERNO DE 15 MM (3/8"), TIPO COPEX                                                                                                                                                                                                                                                                                                                                                                                                        </t>
  </si>
  <si>
    <t xml:space="preserve">MOURAO ROLICO DE MADEIRA TRATADA, D = 8 A 11 CM, H = 2,20 M, EM EUCALIPTO OU EQUIVALENTE DA REGIAO (PARA CERCA)                                                                                                                                                                                                                                                                                                                                                                                           </t>
  </si>
  <si>
    <t xml:space="preserve">TELA DE ACO SOLDADA NERVURADA, CA-60, Q-92, (1,48 KG/M2), DIAMETRO DO FIO = 4,2 MM, LARGURA = 2,45 X 60 M DE COMPRIMENTO, ESPACAMENTO DA MALHA = 15  X 15 CM                                                                                                                                                                                                                                                                                                                                              </t>
  </si>
  <si>
    <t>12,69</t>
  </si>
  <si>
    <t xml:space="preserve">ESTRIBO COM PARAFUSO EM CHAPA DE FERRO FUNDIDO DE 2" X 3/16" X 35 CM, SECAO "U", PARA MADEIRAMENTO DE TELHADO                                                                                                                                                                                                                                                                                                                                                                                             </t>
  </si>
  <si>
    <t xml:space="preserve">TUBO ACO CARBONO SEM COSTURA 2 1/2", E = 5,16 MM, SCHEDULE 40 (8,62 KG/M)                                                                                                                                                                                                                                                                                                                                                                                                                                 </t>
  </si>
  <si>
    <t>209,04</t>
  </si>
  <si>
    <t xml:space="preserve">TUBO ACO CARBONO SEM COSTURA 2", E= *3,91* MM, SCHEDULE 40, *5,43* KG/M                                                                                                                                                                                                                                                                                                                                                                                                                                   </t>
  </si>
  <si>
    <t>129,02</t>
  </si>
  <si>
    <t xml:space="preserve">TUBO ACO CARBONO SEM COSTURA 3/4", E= *2,87 MM, SCHEDULE 40, *1,69 KG/M                                                                                                                                                                                                                                                                                                                                                                                                                                   </t>
  </si>
  <si>
    <t>63,97</t>
  </si>
  <si>
    <t xml:space="preserve">TUBO ACO CARBONO SEM COSTURA 4", E= *6,02 MM, SCHEDULE 40, *16,06 KG/M                                                                                                                                                                                                                                                                                                                                                                                                                                    </t>
  </si>
  <si>
    <t>382,93</t>
  </si>
  <si>
    <t xml:space="preserve">CABO DE ALUMINIO NU COM ALMA DE ACO, BITOLA 2 AWG                                                                                                                                                                                                                                                                                                                                                                                                                                                         </t>
  </si>
  <si>
    <t>52,78</t>
  </si>
  <si>
    <t xml:space="preserve">CABO DE ALUMINIO NU SEM ALMA DE ACO, BITOLA 2 AWG                                                                                                                                                                                                                                                                                                                                                                                                                                                         </t>
  </si>
  <si>
    <t>58,79</t>
  </si>
  <si>
    <t xml:space="preserve">CABO DE ALUMINIO NU COM ALMA DE ACO, BITOLA 1/0 AWG                                                                                                                                                                                                                                                                                                                                                                                                                                                       </t>
  </si>
  <si>
    <t xml:space="preserve">CABO DE ALUMINIO NU SEM ALMA DE ACO, BITOLA 1/0 AWG                                                                                                                                                                                                                                                                                                                                                                                                                                                       </t>
  </si>
  <si>
    <t>57,92</t>
  </si>
  <si>
    <t xml:space="preserve">TELHA ONDULADA EM ACO ZINCADO, ALTURA DE 17 MM, ESPESSURA DE 0,50 MM, LARGURA UTIL DE APROXIMADAMENTE 985 MM, SEM PINTURA                                                                                                                                                                                                                                                                                                                                                                                 </t>
  </si>
  <si>
    <t xml:space="preserve">TANQUE DE ASFALTO ESTACIONARIO COM SERPENTINA, CAPACIDADE 20.000 L                                                                                                                                                                                                                                                                                                                                                                                                                                        </t>
  </si>
  <si>
    <t xml:space="preserve">TANQUE DE ASFALTO ESTACIONARIO COM MACARICO, CAPACIDADE 20.000 L                                                                                                                                                                                                                                                                                                                                                                                                                                          </t>
  </si>
  <si>
    <t xml:space="preserve">GRUPO GERADOR ESTACIONARIO, MOTOR DIESEL POTENCIA 170 KVA                                                                                                                                                                                                                                                                                                                                                                                                                                                 </t>
  </si>
  <si>
    <t>172.926,99</t>
  </si>
  <si>
    <t xml:space="preserve">TRATOR DE ESTEIRAS, POTENCIA BRUTA DE 347 HP, PESO OPERACIONAL DE 38,5 T, COM ESCARIFICADOR E LAMINA COM CAPACIDADE DE 4,70M3                                                                                                                                                                                                                                                                                                                                                                             </t>
  </si>
  <si>
    <t xml:space="preserve">BLOCO DE CONCRETO ESTRUTURAL 19 X 19 X 39 CM, FBK 4,5 MPA (NBR 6136)                                                                                                                                                                                                                                                                                                                                                                                                                                      </t>
  </si>
  <si>
    <t xml:space="preserve">BLOCO DE CONCRETO ESTRUTURAL 14 X 19 X 39 CM, FBK 4,5 MPA (NBR 6136)                                                                                                                                                                                                                                                                                                                                                                                                                                      </t>
  </si>
  <si>
    <t xml:space="preserve">BLOCO DE CONCRETO ESTRUTURAL 9 X 19 X 39 CM, FBK 4,5 MPA (NBR 6136)                                                                                                                                                                                                                                                                                                                                                                                                                                       </t>
  </si>
  <si>
    <t xml:space="preserve">CONJUNTO PARA FUTSAL COM PAR DE TRAVES OFICIAIS DE 3,00 X 2,00 M EM TUBO DE ACO GALVANIZADO 3" COM REQUADROS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</si>
  <si>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</si>
  <si>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PAR DE TABELAS DE BASQUETE EM COMPENSADO NAVAL, OFICIAL, 1800 X 1200 MM, INCLUINDO ARO DE METAL E REDE EM POLIPROPILENO 100% (SEM SUPORTE DE FIXACAO)                                                                                                                                                                                                                                                                                                                                                     </t>
  </si>
  <si>
    <t>3.228,24</t>
  </si>
  <si>
    <t xml:space="preserve">DISTRIBUIDOR DE AGREGADOS AUTOPROPELIDO, CAP 3 M3, A DIESEL, 6 CC, 176 CV                                                                                                                                                                                                                                                                                                                                                                                                                                 </t>
  </si>
  <si>
    <t xml:space="preserve">ARQUITETO JUNIOR                                                                                                                                                                                                                                                                                                                                                                                                                                                                                          </t>
  </si>
  <si>
    <t xml:space="preserve">ARQUITETO PLENO                                                                                                                                                                                                                                                                                                                                                                                                                                                                                           </t>
  </si>
  <si>
    <t>110,97</t>
  </si>
  <si>
    <t xml:space="preserve">ARQUITETO SENIOR                                                                                                                                                                                                                                                                                                                                                                                                                                                                                          </t>
  </si>
  <si>
    <t>146,70</t>
  </si>
  <si>
    <t xml:space="preserve">ACO CA-25, 32,0 MM, VERGALHAO                                                                                                                                                                                                                                                                                                                                                                                                                                                                             </t>
  </si>
  <si>
    <t xml:space="preserve">VIGIA DIURNO                                                                                                                                                                                                                                                                                                                                                                                                                                                                                              </t>
  </si>
  <si>
    <t xml:space="preserve">CONCERTINA SIMPLES EM ACO GALVANIZADO DE ALTA RESISTENCIA, COM ESPIRAL DE 300 MM, D = 2,76 MM                                                                                                                                                                                                                                                                                                                                                                                                             </t>
  </si>
  <si>
    <t>15,57</t>
  </si>
  <si>
    <t xml:space="preserve">CONCERTINA CLIPADA (DUPLA) EM ACO GALVANIZADO DE ALTA RESISTENCIA, COM ESPIRAL DE 300 MM, D = 2,76 MM                                                                                                                                                                                                                                                                                                                                                                                                     </t>
  </si>
  <si>
    <t>21,77</t>
  </si>
  <si>
    <t xml:space="preserve">HASTE DE ACO GALVANIZADO PARA FIXACAO DE CONCERTINA 2 "/3 M                                                                                                                                                                                                                                                                                                                                                                                                                                               </t>
  </si>
  <si>
    <t>26,66</t>
  </si>
  <si>
    <t xml:space="preserve">ARGAMASSA COLANTE AC II                                                                                                                                                                                                                                                                                                                                                                                                                                                                                   </t>
  </si>
  <si>
    <t xml:space="preserve">ARGAMASSA PISO SOBRE PISO                                                                                                                                                                                                                                                                                                                                                                                                                                                                                 </t>
  </si>
  <si>
    <t xml:space="preserve">REJUNTE CIMENTICIO, QUALQUER COR                                                                                                                                                                                                                                                                                                                                                                                                                                                                          </t>
  </si>
  <si>
    <t xml:space="preserve">CURVA 90 GRAUS DE BARRA CHATA EM ALUMINIO 3/4 " X 1/4 " X 300 MM                                                                                                                                                                                                                                                                                                                                                                                                                                          </t>
  </si>
  <si>
    <t>10,06</t>
  </si>
  <si>
    <t xml:space="preserve">PERFIL DE ALUMINIO ANODIZADO                                                                                                                                                                                                                                                                                                                                                                                                                                                                              </t>
  </si>
  <si>
    <t>39,57</t>
  </si>
  <si>
    <t xml:space="preserve">METACAULIM DE ALTA REATIVIDADE/CAULIM CALCINADO                                                                                                                                                                                                                                                                                                                                                                                                                                                           </t>
  </si>
  <si>
    <t>21,45</t>
  </si>
  <si>
    <t xml:space="preserve">JANELA DE CORRER, EM ALUMINIO PERFIL 25, 120 X 150 CM (A X L), 4 FLS, BANDEIRA COM BASCULA, ACABAMENTO BRANCO OU BRILHANTE, BATENTE/REQUADRO DE 6 A 14 CM, COM VIDRO 4 MM, SEM GUARNICAO/ALIZAR                                                                                                                                                                                                                                                                                                           </t>
  </si>
  <si>
    <t>640,30</t>
  </si>
  <si>
    <t xml:space="preserve">JANELA DE CORRER, EM ALUMINIO PERFIL 25, 100 X 150 CM (A X L), 2 FLS MOVEIS, SEM BANDEIRA, ACABAMENTO BRANCO OU BRILHANTE, BATENTE DE 6 A 7 CM, COM VIDRO 4 MM, SEM GUARNICAO                                                                                                                                                                                                                                                                                                                             </t>
  </si>
  <si>
    <t>487,12</t>
  </si>
  <si>
    <t xml:space="preserve">JANELA DE CORRER, EM ALUMINIO PEFIL 25, 100 X 200 CM (A X L), 4 FLS, SEM BANDEIRA, ACABAMENTO BRANCO OU BRILHANTE, BATENTE DE 6 A 7 CM, COM VIDRO 4 MM, SEM GUARNICAO/ALIZAR                                                                                                                                                                                                                                                                                                                              </t>
  </si>
  <si>
    <t>678,73</t>
  </si>
  <si>
    <t xml:space="preserve">JANELA BASCULANTE, EM ALUMINIO PERFIL 20, 80 X 60 CM (A X L), 4 FLS (1 FIXA E 3 MOVEIS), ACABAMENTO BRANCO OU BRILHANTE, BATENTE DE 3 A 4 CM, COM VIDRO 4 MM, SEM GUARNICAO                                                                                                                                                                                                                                                                                                                               </t>
  </si>
  <si>
    <t>195,14</t>
  </si>
  <si>
    <t xml:space="preserve">JANELA MAXIM AR, EM ALUMINIO PERFIL 25, 60 X 80 CM (A X L), ACABAMENTO BRANCO OU BRILHANTE, BATENTE DE 4 A 5 CM, COM VIDRO 4 MM, SEM GUARNICAO/ALIZAR                                                                                                                                                                                                                                                                                                                                                     </t>
  </si>
  <si>
    <t>278,32</t>
  </si>
  <si>
    <t xml:space="preserve">GABIAO MANTA (COLCHAO) MALHA HEXAGONAL 6 X 8 CM (ZN/AL REVESTIDO COM POLIMERO), FIO 2 MM, DIMENSOES 4,0 X 2,0 X 0,3 M (C X L X A)                                                                                                                                                                                                                                                                                                                                                                         </t>
  </si>
  <si>
    <t>1.438,58</t>
  </si>
  <si>
    <t xml:space="preserve">VIDRO PLANO ARAMADO E = 6 MM - SEM COLOCACAO                                                                                                                                                                                                                                                                                                                                                                                                                                                              </t>
  </si>
  <si>
    <t xml:space="preserve">VIDRO LISO INCOLOR 8MM  -  SEM COLOCACAO                                                                                                                                                                                                                                                                                                                                                                                                                                                                  </t>
  </si>
  <si>
    <t xml:space="preserve">VIDRO LISO INCOLOR 10 MM - SEM COLOCACAO                                                                                                                                                                                                                                                                                                                                                                                                                                                                  </t>
  </si>
  <si>
    <t xml:space="preserve">VIDRO CRISTAL COLORIDO, 8 MM, PINTADO NA COR BRANCA                                                                                                                                                                                                                                                                                                                                                                                                                                                       </t>
  </si>
  <si>
    <t xml:space="preserve">VIDRO CRISTAL COLORIDO, 6 MM, PINTADO NA COR BRANCA                                                                                                                                                                                                                                                                                                                                                                                                                                                       </t>
  </si>
  <si>
    <t xml:space="preserve">VIDRO CRISTAL COLORIDO, 4 MM, PINTADO NA COR BRANCA                                                                                                                                                                                                                                                                                                                                                                                                                                                       </t>
  </si>
  <si>
    <t xml:space="preserve">VIDRO CRISTAL COLORIDO, 10 MM, PINTADO NA COR BRANCA                                                                                                                                                                                                                                                                                                                                                                                                                                                      </t>
  </si>
  <si>
    <t xml:space="preserve">VIDRO COMUM LAMINADO LISO INCOLOR DUPLO, ESPESSURA TOTAL 8 MM (CADA CAMADA DE 4 MM) - COLOCADO                                                                                                                                                                                                                                                                                                                                                                                                            </t>
  </si>
  <si>
    <t xml:space="preserve">AUXILIAR DE ALMOXARIFE (HORISTA)                                                                                                                                                                                                                                                                                                                                                                                                                                                                          </t>
  </si>
  <si>
    <t>20,05</t>
  </si>
  <si>
    <t xml:space="preserve">TIJOLO CERAMICO REFRATARIO 2,5 X 11,4 X 22,9 CM (L X A X C)                                                                                                                                                                                                                                                                                                                                                                                                                                               </t>
  </si>
  <si>
    <t xml:space="preserve">TIJOLO CERAMICO LAMINADO 5,5 X 11 X 23 CM (L X A X C)                                                                                                                                                                                                                                                                                                                                                                                                                                                     </t>
  </si>
  <si>
    <t xml:space="preserve">TELHA DE FIBROCIMENTO ONDULADA E = 8 MM, DE 3,66 X 1,10 M (SEM AMIANTO)                                                                                                                                                                                                                                                                                                                                                                                                                                   </t>
  </si>
  <si>
    <t xml:space="preserve">TELHA DE FIBROCIMENTO ONDULADA E = 4 MM, DE 2,13 X 0,50 M (SEM AMIANTO)                                                                                                                                                                                                                                                                                                                                                                                                                                   </t>
  </si>
  <si>
    <t xml:space="preserve">TELHA ESTRUTURAL DE FIBROCIMENTO 1 ABA, DE 0,52 X 2,00 M (SEM AMIANTO)                                                                                                                                                                                                                                                                                                                                                                                                                                    </t>
  </si>
  <si>
    <t xml:space="preserve">TELHA ESTRUTURAL DE FIBROCIMENTO 2 ABAS, DE 1,00 X 8,20 M (SEM AMIANTO)                                                                                                                                                                                                                                                                                                                                                                                                                                   </t>
  </si>
  <si>
    <t xml:space="preserve">ACO CA-50, 6,3 MM, DOBRADO E CORTADO                                                                                                                                                                                                                                                                                                                                                                                                                                                                      </t>
  </si>
  <si>
    <t xml:space="preserve">TELHA DE FIBROCIMENTO E = 6 MM, DE 3,00 X 1,06 M (SEM AMIANTO)                                                                                                                                                                                                                                                                                                                                                                                                                                            </t>
  </si>
  <si>
    <t xml:space="preserve">TELHA DE FIBROCIMENTO E = 6 MM, DE 4,10 X 1,06 M (SEM AMIANTO)                                                                                                                                                                                                                                                                                                                                                                                                                                            </t>
  </si>
  <si>
    <t xml:space="preserve">AJUDANTE DE PINTOR (HORISTA)                                                                                                                                                                                                                                                                                                                                                                                                                                                                              </t>
  </si>
  <si>
    <t xml:space="preserve">TELHA DE FIBROCIMENTO E = 6 MM, DE 4,60 X 1,06 M (SEM AMIANTO)                                                                                                                                                                                                                                                                                                                                                                                                                                            </t>
  </si>
  <si>
    <t xml:space="preserve">AQUECEDOR SOLAR COM RESERVATORIO TERMICO DE 1000 L E *5* PLACAS COLETORAS DE *2,0* M2 (NAO INCLUI ACESSORIOS) (SEM INSTALACAO)                                                                                                                                                                                                                                                                                                                                                                            </t>
  </si>
  <si>
    <t xml:space="preserve">AQUECEDOR SOLAR DE INSTALACAO EXTERNA, KIT COMPACTO, CONJUNTO COM RESERVATORIO TERMICO DE 200 L, PLACA COLETORA DE *2,0* M2 E INCLUSO ACESSORIOS (RESIDENCIAS ATE 120,00 M2 E DE 4 A 5 BANHOS POR DIA) (SEM INSTALACAO)                                                                                                                                                                                                                                                                                   </t>
  </si>
  <si>
    <t xml:space="preserve">TELHA DE FIBROCIMENTO E = 8 MM, DE 3,00 X 1,06 M (SEM AMIANTO)                                                                                                                                                                                                                                                                                                                                                                                                                                            </t>
  </si>
  <si>
    <t xml:space="preserve">AQUECEDOR SOLAR COM RESERVATORIO TERMICO DE 400 L E *2* PLACAS COLETORAS DE *2,0* M2 (NAO INCLUI ACESSORIOS) (SEM INSTALACAO)                                                                                                                                                                                                                                                                                                                                                                             </t>
  </si>
  <si>
    <t xml:space="preserve">AQUECEDOR SOLAR COM RESERVATORIO TERMICO DE 600 L E *3* PLACAS COLETORAS DE *2,0* M2 (NAO INCLUI ACESSORIOS) (SEM INSTALACAO)                                                                                                                                                                                                                                                                                                                                                                             </t>
  </si>
  <si>
    <t xml:space="preserve">CONCRETO USINADO BOMBEAVEL, CLASSE DE RESISTENCIA C40, BRITA 0 E 1, SLUMP = 100 +/- 20 MM, COM BOMBEAMENTO (DISPONIBILIZACAO DE BOMBA), SEM O LANCAMENTO (NBR 8953)                                                                                                                                                                                                                                                                                                                                       </t>
  </si>
  <si>
    <t>540,81</t>
  </si>
  <si>
    <t xml:space="preserve">TELHA DE FIBROCIMENTO E = 8 MM, DE 4,10 X 1,06 M (SEM AMIANTO)                                                                                                                                                                                                                                                                                                                                                                                                                                            </t>
  </si>
  <si>
    <t xml:space="preserve">CONCRETO USINADO BOMBEAVEL, CLASSE DE RESISTENCIA C45, BRITA 0 E 1, SLUMP = 100 +/- 20 MM, COM BOMBEAMENTO (DISPONIBILIZACAO DE BOMBA), SEM O LANCAMENTO (NBR 8953)                                                                                                                                                                                                                                                                                                                                       </t>
  </si>
  <si>
    <t>565,08</t>
  </si>
  <si>
    <t xml:space="preserve">AQUECEDOR SOLAR COM RESERVATORIO TERMICO DE 800 L E *4* PLACAS COLETORAS DE *2,0* M2 (NAO INCLUI ACESSORIOS) (SEM INSTALACAO)                                                                                                                                                                                                                                                                                                                                                                             </t>
  </si>
  <si>
    <t xml:space="preserve">CONCRETO USINADO BOMBEAVEL, CLASSE DE RESISTENCIA C50, BRITA 0 E 1, SLUMP = 100 +/- 20 MM, COM BOMBEAMENTO (DISPONIBILIZACAO DE BOMBA), SEM O LANCAMENTO (NBR 8953)                                                                                                                                                                                                                                                                                                                                       </t>
  </si>
  <si>
    <t>603,75</t>
  </si>
  <si>
    <t xml:space="preserve">CONCRETO USINADO BOMBEAVEL, CLASSE DE RESISTENCIA C60, COM BRITA 0 E 1, SLUMP = 100 +/- 20 MM, COM BOMBEAMENTO (DISPONIBILIZACAO DE BOMBA), SEM O LANCAMENTO (NBR 8953)                                                                                                                                                                                                                                                                                                                                   </t>
  </si>
  <si>
    <t>645,65</t>
  </si>
  <si>
    <t xml:space="preserve">TELHA DE FIBROCIMENTO E = 8 MM, DE 4,60 X 1,06 M (SEM AMIANTO)                                                                                                                                                                                                                                                                                                                                                                                                                                            </t>
  </si>
  <si>
    <t xml:space="preserve">CONCRETO AUTOADENSAVEL (CAA) CLASSE DE RESISTENCIA C30, ESPALHAMENTO SF2, COM BOMBEAMENTO (DISPONIBILIZACAO DE BOMBA), SEM O LANCAMENTO (NBR 15823)                                                                                                                                                                                                                                                                                                                                                       </t>
  </si>
  <si>
    <t xml:space="preserve">CONCRETO USINADO BOMBEAVEL, CLASSE DE RESISTENCIA C20, COM BRITA 0 E 1, SLUMP = 100 +/- 20 MM, EXCLUI SERVICO DE BOMBEAMENTO (NBR 8953)                                                                                                                                                                                                                                                                                                                                                                   </t>
  </si>
  <si>
    <t>444,50</t>
  </si>
  <si>
    <t xml:space="preserve">CONCRETO USINADO BOMBEAVEL, CLASSE DE RESISTENCIA C25, COM BRITA 0 E 1, SLUMP = 100 +/- 20 MM, EXCLUI SERVICO DE BOMBEAMENTO (NBR 8953)                                                                                                                                                                                                                                                                                                                                                                   </t>
  </si>
  <si>
    <t>457,02</t>
  </si>
  <si>
    <t xml:space="preserve">CONCRETO USINADO BOMBEAVEL, CLASSE DE RESISTENCIA C30, COM BRITA 0 E 1, SLUMP = 100 +/- 20 MM, EXCLUI SERVICO DE BOMBEAMENTO (NBR 8953)                                                                                                                                                                                                                                                                                                                                                                   </t>
  </si>
  <si>
    <t>472,26</t>
  </si>
  <si>
    <t xml:space="preserve">CONCRETO USINADO BOMBEAVEL, CLASSE DE RESISTENCIA C35, COM BRITA 0 E 1, SLUMP = 100 +/- 20 MM, EXCLUI SERVICO DE BOMBEAMENTO (NBR 8953)                                                                                                                                                                                                                                                                                                                                                                   </t>
  </si>
  <si>
    <t>487,49</t>
  </si>
  <si>
    <t xml:space="preserve">CONCRETO USINADO BOMBEAVEL, CLASSE DE RESISTENCIA C40, COM BRITA 0 E 1, SLUMP = 100 +/- 20 MM, EXCLUI SERVICO DE BOMBEAMENTO (NBR 8953)                                                                                                                                                                                                                                                                                                                                                                   </t>
  </si>
  <si>
    <t>508,54</t>
  </si>
  <si>
    <t xml:space="preserve">CONE DE SINALIZACAO EM PVC FLEXIVEL, H = 70 / 76 CM (NBR 15071)                                                                                                                                                                                                                                                                                                                                                                                                                                           </t>
  </si>
  <si>
    <t xml:space="preserve">COORDENADOR / GERENTE DE OBRA                                                                                                                                                                                                                                                                                                                                                                                                                                                                             </t>
  </si>
  <si>
    <t>155,36</t>
  </si>
  <si>
    <t xml:space="preserve">CHAPA DE MDF BRANCO LISO 1 FACE, E = 15 MM, DE *2,75 X 1,85* M                                                                                                                                                                                                                                                                                                                                                                                                                                            </t>
  </si>
  <si>
    <t xml:space="preserve">CRUZETA DE CONCRETO LEVE, COMP. 2000 MM SECAO, 90 X 90 MM                                                                                                                                                                                                                                                                                                                                                                                                                                                 </t>
  </si>
  <si>
    <t>78,16</t>
  </si>
  <si>
    <t xml:space="preserve">DISJUNTOR  TERMOMAGNETICO TRIPOLAR 3 X 400 A / ICC - 25 KA                                                                                                                                                                                                                                                                                                                                                                                                                                                </t>
  </si>
  <si>
    <t>2.063,93</t>
  </si>
  <si>
    <t xml:space="preserve">MASSA PREMIUM PARA TEXTURA RUSTICA DE BASE ACRILICA, COR BRANCA, USO INTERNO E EXTERNO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</si>
  <si>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</si>
  <si>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</si>
  <si>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ARGILA EXPANDIDA, GRANULOMETRIA 2215                                                                                                                                                                                                                                                                                                                                                                                                                                                                      </t>
  </si>
  <si>
    <t>2.022,47</t>
  </si>
  <si>
    <t xml:space="preserve">TELA DE ACO SOLDADA GALVANIZADA/ZINCADA PARA ALVENARIA, FIO D = *1,20 A 1,70* MM, MALHA 15 X 15 MM, (C X L) *50 X 6* CM                                                                                                                                                                                                                                                                                                                                                                                   </t>
  </si>
  <si>
    <t xml:space="preserve">AUXILIAR DE AZULEJISTA (HORISTA)                                                                                                                                                                                                                                                                                                                                                                                                                                                                          </t>
  </si>
  <si>
    <t xml:space="preserve">BLOCO DE VEDACAO DE CONCRETO APARENTE 19 X 19 X 39 CM  (CLASSE C - NBR 6136)                                                                                                                                                                                                                                                                                                                                                                                                                              </t>
  </si>
  <si>
    <t>5,03</t>
  </si>
  <si>
    <t xml:space="preserve">BLOCO DE CONCRETO ESTRUTURAL 14 X 19 X 29 CM, FBK 10 MPA (NBR 6136)                                                                                                                                                                                                                                                                                                                                                                                                                                       </t>
  </si>
  <si>
    <t xml:space="preserve">TELA DE ACO SOLDADA GALVANIZADA/ZINCADA PARA ALVENARIA, FIO D = *1,20 A 1,70* MM, MALHA 15 X 15 MM, (C X L) *50 X 7,5* CM                                                                                                                                                                                                                                                                                                                                                                                 </t>
  </si>
  <si>
    <t xml:space="preserve">TELA DE ACO SOLDADA GALVANIZADA/ZINCADA PARA ALVENARIA, FIO D = *1,20 A 1,70* MM, MALHA 15 X 15 MM, (C X L) *50 X 10,5* CM                                                                                                                                                                                                                                                                                                                                                                                </t>
  </si>
  <si>
    <t xml:space="preserve">BLOCO DE CONCRETO ESTRUTURAL 14 X 19 X 29 CM, FBK 14 MPA (NBR 6136)                                                                                                                                                                                                                                                                                                                                                                                                                                       </t>
  </si>
  <si>
    <t>5,04</t>
  </si>
  <si>
    <t xml:space="preserve">BLOCO DE CONCRETO ESTRUTURAL 14 X 19 X 29 CM, FBK 16 MPA (NBR 6136)                                                                                                                                                                                                                                                                                                                                                                                                                                       </t>
  </si>
  <si>
    <t xml:space="preserve">BLOCO DE CONCRETO ESTRUTURAL 14 X 19 X 29 CM, FBK 6 MPA (NBR 6136)                                                                                                                                                                                                                                                                                                                                                                                                                                        </t>
  </si>
  <si>
    <t xml:space="preserve">BLOCO DE CONCRETO ESTRUTURAL 14 X 19 X 29 CM, FBK 8 MPA (NBR 6136)                                                                                                                                                                                                                                                                                                                                                                                                                                        </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</si>
  <si>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</si>
  <si>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</si>
  <si>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</si>
  <si>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 xml:space="preserve">BLOCO DE CONCRETO ESTRUTURAL 14 X 19 X 39 CM, FBK 6 MPA (NBR 6136)                                                                                                                                                                                                                                                                                                                                                                                                                                        </t>
  </si>
  <si>
    <t>4,39</t>
  </si>
  <si>
    <t xml:space="preserve">BLOCO DE CONCRETO ESTRUTURAL 14 X 19 X 39 CM, FBK 8 MPA (NBR 6136)                                                                                                                                                                                                                                                                                                                                                                                                                                        </t>
  </si>
  <si>
    <t xml:space="preserve">BLOCO DE CONCRETO ESTRUTURAL 19 X 19 X 39 CM, FBK 10 MPA (NBR 6136)                                                                                                                                                                                                                                                                                                                                                                                                                                       </t>
  </si>
  <si>
    <t>6,74</t>
  </si>
  <si>
    <t xml:space="preserve">BLOCO DE CONCRETO ESTRUTURAL 19 X 19 X 39 CM, FBK 12 MPA (NBR 6136)                                                                                                                                                                                                                                                                                                                                                                                                                                       </t>
  </si>
  <si>
    <t>7,03</t>
  </si>
  <si>
    <t xml:space="preserve">BLOCO DE CONCRETO ESTRUTURAL 19 X 19 X 39 CM, FBK 14 MPA (NBR 6136)                                                                                                                                                                                                                                                                                                                                                                                                                                       </t>
  </si>
  <si>
    <t xml:space="preserve">BLOCO DE CONCRETO ESTRUTURAL 19 X 19 X 39 CM, FBK 16 MPA (NBR 6136)                                                                                                                                                                                                                                                                                                                                                                                                                                       </t>
  </si>
  <si>
    <t xml:space="preserve">BLOCO DE CONCRETO ESTRUTURAL 19 X 19 X 39 CM, FBK 8 MPA (NBR 6136)                                                                                                                                                                                                                                                                                                                                                                                                                                        </t>
  </si>
  <si>
    <t>6,07</t>
  </si>
  <si>
    <t xml:space="preserve">BLOCO DE GESSO COMPACTO / MACICO, BRANCO, E = 10 CM, DIMENSOES *67 X 50* CM                                                                                                                                                                                                                                                                                                                                                                                                                               </t>
  </si>
  <si>
    <t>50,05</t>
  </si>
  <si>
    <t xml:space="preserve">BLOCO DE GESSO VAZADO, BRANCO, E = *7* CM, DIMENSOES *67 X 50* CM                                                                                                                                                                                                                                                                                                                                                                                                                                         </t>
  </si>
  <si>
    <t>36,70</t>
  </si>
  <si>
    <t xml:space="preserve">BLOCO ESTRUTURAL CERAMICO 14 X 19 X 29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</si>
  <si>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</si>
  <si>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</si>
  <si>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</si>
  <si>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DE VEDACAO CONCRETO 14 X 19 X 29 CM (CLASSE C - NBR 6136)                                                                                                                                                                                                                                                                                                                                                                                                                                           </t>
  </si>
  <si>
    <t xml:space="preserve">BLOCO DE VEDACAO CONCRETO APARENTE 9 X 19 X 39 CM (CLASSE C - NBR 6136)                                                                                                                                                                                                                                                                                                                                                                                                                                   </t>
  </si>
  <si>
    <t xml:space="preserve">BLOCO DE VEDACAO DE CONCRETO CELULAR AUTOCLAVADO 15 X 30 X 60 CM (E X A X C)                                                                                                                                                                                                                                                                                                                                                                                                                              </t>
  </si>
  <si>
    <t>112,45</t>
  </si>
  <si>
    <t xml:space="preserve">CABO FLEXIVEL PVC 750 V, 2 CONDUTORES DE 1,5 MM2                                                                                                                                                                                                                                                                                                                                                                                                                                                          </t>
  </si>
  <si>
    <t>4,47</t>
  </si>
  <si>
    <t xml:space="preserve">DISJUNTOR TIPO NEMA, BIPOLAR 60 ATE 100A, TENSAO MAXIMA 415 V                                                                                                                                                                                                                                                                                                                                                                                                                                             </t>
  </si>
  <si>
    <t>133,32</t>
  </si>
  <si>
    <t xml:space="preserve">CABO FLEXIVEL PVC 750 V, 2 CONDUTORES DE 4,0 MM2                                                                                                                                                                                                                                                                                                                                                                                                                                                          </t>
  </si>
  <si>
    <t xml:space="preserve">CABO FLEXIVEL PVC 750 V, 2 CONDUTORES DE 6,0 MM2                                                                                                                                                                                                                                                                                                                                                                                                                                                          </t>
  </si>
  <si>
    <t xml:space="preserve">GABIAO TIPO CAIXA PARA SOLO REFORCADO, MALHA HEXAGONAL DE DUPLA TORCAO 8 X 10 CM (ZN/AL REVESTIDO COM POLIMERO), FIO 2,7 MM, DIMENSOES 2,0 X 1,0 X 0,5 M, COM CAUDA DE 3,0 M                                                                                                                                                                                                                                                                                                                              </t>
  </si>
  <si>
    <t>799,37</t>
  </si>
  <si>
    <t xml:space="preserve">DISJUNTOR TIPO DIN/IEC, BIPOLAR DE 6 ATE 32A                                                                                                                                                                                                                                                                                                                                                                                                                                                              </t>
  </si>
  <si>
    <t>71,48</t>
  </si>
  <si>
    <t xml:space="preserve">CABO FLEXIVEL PVC 750 V, 3 CONDUTORES DE 1,5 MM2                                                                                                                                                                                                                                                                                                                                                                                                                                                          </t>
  </si>
  <si>
    <t xml:space="preserve">CABO FLEXIVEL PVC 750 V, 3 CONDUTORES DE 4,0 MM2                                                                                                                                                                                                                                                                                                                                                                                                                                                          </t>
  </si>
  <si>
    <t xml:space="preserve">CABO FLEXIVEL PVC 750 V, 3 CONDUTORES DE 6,0 MM2                                                                                                                                                                                                                                                                                                                                                                                                                                                          </t>
  </si>
  <si>
    <t xml:space="preserve">DISJUNTOR TIPO DIN/IEC, BIPOLAR 40 ATE 50A                                                                                                                                                                                                                                                                                                                                                                                                                                                                </t>
  </si>
  <si>
    <t>70,38</t>
  </si>
  <si>
    <t xml:space="preserve">CABO FLEXIVEL PVC 750 V, 4 CONDUTORES DE 1,5 MM2                                                                                                                                                                                                                                                                                                                                                                                                                                                          </t>
  </si>
  <si>
    <t xml:space="preserve">CABO FLEXIVEL PVC 750 V, 4 CONDUTORES DE 4,0 MM2                                                                                                                                                                                                                                                                                                                                                                                                                                                          </t>
  </si>
  <si>
    <t xml:space="preserve">DISJUNTOR TIPO DIN/IEC, BIPOLAR 63 A                                                                                                                                                                                                                                                                                                                                                                                                                                                                      </t>
  </si>
  <si>
    <t>100,81</t>
  </si>
  <si>
    <t xml:space="preserve">CABO FLEXIVEL PVC 750 V, 4 CONDUTORES DE 6,0 MM2                                                                                                                                                                                                                                                                                                                                                                                                                                                          </t>
  </si>
  <si>
    <t xml:space="preserve">TELA EM MALHA HEXAGONAL DE DUPLA TORCAO 8 X 10 CM (ZN/AL REVESTIDO COM POLIMERO), FIO 2,7 MM, COM GEOMANTA OU BIOMANTA, DIMENSOES 4,0 X 2,0 X 0,6 M, COM INCLINACAO DE 70 GRAUS, PARA SOLO REFORCADO                                                                                                                                                                                                                                                                                                      </t>
  </si>
  <si>
    <t>1.032,18</t>
  </si>
  <si>
    <t xml:space="preserve">GABIAO TIPO CAIXA PARA SOLO REFORCADO, MALHA HEXAGONAL DE DUPLA TORCAO 8 X 10 CM (ZN/AL REVESTIDO COM POLIMERO), FIO 2,7 MM, DIMENSOES 2,0 X 1,0 X 1,0 M, COM CAUDA DE 4,0 M                                                                                                                                                                                                                                                                                                                              </t>
  </si>
  <si>
    <t>1.133,07</t>
  </si>
  <si>
    <t xml:space="preserve">GABIAO TIPO CAIXA PARA SOLO REFORCADO, MALHA HEXAGONAL DE DUPLA TORCAO 8 X 10 CM (ZN/AL REVESTIDO COM POLIMERO), FIO 2,7 MM, DIMENSOES 2,0 X 1,0 X 1,0 M, COM CAUDA DE 3,0 M                                                                                                                                                                                                                                                                                                                              </t>
  </si>
  <si>
    <t>1.027,95</t>
  </si>
  <si>
    <t xml:space="preserve">CAIXA D'AGUA / RESERVATORIO EM POLIETILENO, 1000 LITROS, COM TAMPA                                                                                                                                                                                                                                                                                                                                                                                                                                        </t>
  </si>
  <si>
    <t>480,00</t>
  </si>
  <si>
    <t xml:space="preserve">CAIXA D'AGUA / RESERVATORIO EM POLIETILENO, 500 LITROS, COM TAMPA                                                                                                                                                                                                                                                                                                                                                                                                                                         </t>
  </si>
  <si>
    <t>290,28</t>
  </si>
  <si>
    <t xml:space="preserve">CAIXA D'AGUA / RESERVATORIO EM POLIETILENO, 750 LITROS, COM TAMPA                                                                                                                                                                                                                                                                                                                                                                                                                                         </t>
  </si>
  <si>
    <t>449,00</t>
  </si>
  <si>
    <t xml:space="preserve">CAIXA D'AGUA / RESERVATORIO EM POLIETILENO, 1500 LITROS, COM TAMPA                                                                                                                                                                                                                                                                                                                                                                                                                                        </t>
  </si>
  <si>
    <t>1.107,92</t>
  </si>
  <si>
    <t xml:space="preserve">CAIXA D'AGUA / RESERVATORIO EM POLIETILENO, 2000 LITROS, COM TAMPA                                                                                                                                                                                                                                                                                                                                                                                                                                        </t>
  </si>
  <si>
    <t>1.256,77</t>
  </si>
  <si>
    <t xml:space="preserve">CAIXA DE ATERRAMENTO EM CONCRETO PRE-MOLDADO, DIAMETRO DE 0,30 M E ALTURA DE 0,35 M, SEM FUNDO E COM TAMPA                                                                                                                                                                                                                                                                                                                                                                                                </t>
  </si>
  <si>
    <t xml:space="preserve">CAIXA DE INSPECAO PARA ATERRAMENTO E PARA RAIOS, EM POLIPROPILENO,  DIAMETRO = 300 MM X ALTURA = 400 MM                                                                                                                                                                                                                                                                                                                                                                                                   </t>
  </si>
  <si>
    <t>59,70</t>
  </si>
  <si>
    <t xml:space="preserve">CANALETA ESTRUTURAL CERAMICA, 14 X 19 X 29 CM, 6,0 MPA (NBR 15270)                                                                                                                                                                                                                                                                                                                                                                                                                                        </t>
  </si>
  <si>
    <t xml:space="preserve">DISJUNTOR TIPO DIN/IEC, MONOPOLAR DE 6  ATE  32A                                                                                                                                                                                                                                                                                                                                                                                                                                                          </t>
  </si>
  <si>
    <t xml:space="preserve">CANALETA ESTRUTURAL CERAMICA, 14 X 19 X 39 CM, 6,0 MPA (NBR 15270)                                                                                                                                                                                                                                                                                                                                                                                                                                        </t>
  </si>
  <si>
    <t xml:space="preserve">CHAPA DE MDF BRANCO LISO 1 FACE, E = 12 MM, DE *2,75 X 1,85* M                                                                                                                                                                                                                                                                                                                                                                                                                                            </t>
  </si>
  <si>
    <t xml:space="preserve">CHAPA DE MDF BRANCO LISO 1 FACE, E = 18 MM, DE *2,75 X 1,85* M                                                                                                                                                                                                                                                                                                                                                                                                                                            </t>
  </si>
  <si>
    <t xml:space="preserve">CHAPA DE MDF BRANCO LISO 1 FACE, E = 25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</si>
  <si>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</si>
  <si>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</si>
  <si>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</si>
  <si>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1 FACE, E = 6 MM, DE *2,75 X 1,85* M                                                                                                                                                                                                                                                                                                                                                                                                                                             </t>
  </si>
  <si>
    <t xml:space="preserve">CHAPA DE MDF BRANCO LISO 1 FACE, E = 9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</si>
  <si>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</si>
  <si>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</si>
  <si>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</si>
  <si>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</si>
  <si>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</si>
  <si>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</si>
  <si>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</si>
  <si>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</si>
  <si>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</si>
  <si>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RODAPE PRE-MOLDADO DE GRANILITE, MARMORITE OU GRANITINA L = 10 CM                                                                                                                                                                                                                                                                                                                                                                                                                                         </t>
  </si>
  <si>
    <t xml:space="preserve">REVESTIMENTO PARA ESCADA EM GRANILITE, MARMORITE OU GRANITINA ESP = 8 MM (INCLUSO EXECUCAO)                                                                                                                                                                                                                                                                                                                                                                                                               </t>
  </si>
  <si>
    <t xml:space="preserve">REVESTIMENTO DE PAREDE EM GRANILITE, MARMORITE OU GRANITINA COLORIDO - ESP = 5 MM (INCLUSO EXECUCAO)                                                                                                                                                                                                                                                                                                                                                                                                      </t>
  </si>
  <si>
    <t xml:space="preserve">REVESTIMENTO DE PAREDE EM GRANILITE, MARMORITE OU GRANITINA - ESP = 5 MM (INCLUSO EXECUCAO)                                                                                                                                                                                                                                                                                                                                                                                                               </t>
  </si>
  <si>
    <t xml:space="preserve">DISJUNTOR TIPO DIN / IEC, MONOPOLAR DE 40  ATE 50A                                                                                                                                                                                                                                                                                                                                                                                                                                                        </t>
  </si>
  <si>
    <t xml:space="preserve">DISJUNTOR TIPO DIN/IEC, MONOPOLAR DE 63 A                                                                                                                                                                                                                                                                                                                                                                                                                                                                 </t>
  </si>
  <si>
    <t>22,60</t>
  </si>
  <si>
    <t xml:space="preserve">DISJUNTOR TIPO NEMA, MONOPOLAR DE 60 ATE 70A, TENSAO MAXIMA DE 240 V                                                                                                                                                                                                                                                                                                                                                                                                                                      </t>
  </si>
  <si>
    <t xml:space="preserve">DISJUNTOR TERMOMAGNETICO TRIPOLAR 3  X 250 A/ICC - 25 KA                                                                                                                                                                                                                                                                                                                                                                                                                                                  </t>
  </si>
  <si>
    <t>1.113,94</t>
  </si>
  <si>
    <t xml:space="preserve">DISJUNTOR TERMOMAGNETICO TRIPOLAR 3 X 350 A/ICC - 25 KA                                                                                                                                                                                                                                                                                                                                                                                                                                                   </t>
  </si>
  <si>
    <t>2.064,14</t>
  </si>
  <si>
    <t xml:space="preserve">DISJUNTOR TIPO DIN/IEC, TRIPOLAR DE 10 ATE 50A                                                                                                                                                                                                                                                                                                                                                                                                                                                            </t>
  </si>
  <si>
    <t>87,57</t>
  </si>
  <si>
    <t xml:space="preserve">PORTA VIDRO TEMPERADO INCOLOR, 2 FOLHAS DE CORRER, E = 10 MM (SEM FERRAGENS E SEM COLOCACAO)                                                                                                                                                                                                                                                                                                                                                                                                              </t>
  </si>
  <si>
    <t xml:space="preserve">DISJUNTOR TIPO DIN/IEC, TRIPOLAR 63 A                                                                                                                                                                                                                                                                                                                                                                                                                                                                     </t>
  </si>
  <si>
    <t>104,59</t>
  </si>
  <si>
    <t xml:space="preserve">PLACA DE SINALIZACAO EM CHAPA DE ALUMINIO COM PINTURA REFLETIVA, E = 2 MM                                                                                                                                                                                                                                                                                                                                                                                                                                 </t>
  </si>
  <si>
    <t>720,00</t>
  </si>
  <si>
    <t xml:space="preserve">PLACA DE SINALIZACAO EM CHAPA DE ACO NUM 16 COM PINTURA REFLETIVA                                                                                                                                                                                                                                                                                                                                                                                                                                         </t>
  </si>
  <si>
    <t>577,50</t>
  </si>
  <si>
    <t xml:space="preserve">DISJUNTOR TERMICO E MAGNETICO AJUSTAVEIS, TRIPOLAR DE 100 ATE 250A, CAPACIDADE DE INTERRUPCAO DE 35KA                                                                                                                                                                                                                                                                                                                                                                                                     </t>
  </si>
  <si>
    <t>1.623,60</t>
  </si>
  <si>
    <t xml:space="preserve">DISJUNTOR TERMICO E MAGNETICO AJUSTAVEIS, TRIPOLAR DE 300 ATE 400A, CAPACIDADE DE INTERRUPCAO DE 35KA                                                                                                                                                                                                                                                                                                                                                                                                     </t>
  </si>
  <si>
    <t>2.513,85</t>
  </si>
  <si>
    <t xml:space="preserve">DISJUNTOR TERMICO E MAGNETICO AJUSTAVEIS, TRIPOLAR DE 450 ATE 600A, CAPACIDADE DE INTERRUPCAO DE 35KA                                                                                                                                                                                                                                                                                                                                                                                                     </t>
  </si>
  <si>
    <t>5.873,13</t>
  </si>
  <si>
    <t xml:space="preserve">CHAPA DE MDF BRANCO LISO 2 FACES, E = 12 MM, DE *2,75 X 1,85* M                                                                                                                                                                                                                                                                                                                                                                                                                                           </t>
  </si>
  <si>
    <t xml:space="preserve">COMPENSADO NAVAL - CHAPA/PAINEL EM MADEIRA COMPENSADA PRENSADA, DE 2200 X 1600 MM, E = 18 MM                                                                                                                                                                                                                                                                                                                                                                                                              </t>
  </si>
  <si>
    <t>109,84</t>
  </si>
  <si>
    <t xml:space="preserve">PELICULA REFLETIVA, GT 7 ANOS PARA SINALIZACAO VERTICAL                                                                                                                                                                                                                                                                                                                                                                                                                                                   </t>
  </si>
  <si>
    <t xml:space="preserve">COMPENSADO NAVAL - CHAPA/PAINEL EM MADEIRA COMPENSADA PRENSADA, DE 2200 X 1600 MM, E = 25 MM                                                                                                                                                                                                                                                                                                                                                                                                              </t>
  </si>
  <si>
    <t>148,35</t>
  </si>
  <si>
    <t xml:space="preserve">COMPENSADO NAVAL - CHAPA/PAINEL EM MADEIRA COMPENSADA PRENSADA, DE 2200 X 1600 MM, E = 4 MM                                                                                                                                                                                                                                                                                                                                                                                                               </t>
  </si>
  <si>
    <t>40,46</t>
  </si>
  <si>
    <t xml:space="preserve">PEITORIL EM MARMORE, POLIDO, BRANCO COMUM, L= *15* CM, E=  *2,0* CM, COM PINGADEIRA                                                                                                                                                                                                                                                                                                                                                                                                                       </t>
  </si>
  <si>
    <t xml:space="preserve">CIMENTO PORTLAND POZOLANICO CP IV-32                                                                                                                                                                                                                                                                                                                                                                                                                                                                      </t>
  </si>
  <si>
    <t xml:space="preserve">ARQUITETO PAISAGISTA                                                                                                                                                                                                                                                                                                                                                                                                                                                                                      </t>
  </si>
  <si>
    <t>86,55</t>
  </si>
  <si>
    <t xml:space="preserve">MONTADOR DE ELETROELETRONICOS (HORISTA)                                                                                                                                                                                                                                                                                                                                                                                                                                                                   </t>
  </si>
  <si>
    <t xml:space="preserve">MEIO BLOCO DE VEDACAO DE CONCRETO APARENTE 9  X 19 X 19 CM (CLASSE C - NBR 6136)                                                                                                                                                                                                                                                                                                                                                                                                                          </t>
  </si>
  <si>
    <t xml:space="preserve">MEIO BLOCO DE VEDACAO DE CONCRETO 9 X 19 X 19 CM (CLASSE C - NBR 6136)                                                                                                                                                                                                                                                                                                                                                                                                                                    </t>
  </si>
  <si>
    <t xml:space="preserve">MEIO BLOCO DE VEDACAO DE CONCRETO APARENTE 19 X 19 X 19 CM (CLASSE C - NBR 6136)                                                                                                                                                                                                                                                                                                                                                                                                                          </t>
  </si>
  <si>
    <t xml:space="preserve">CONCRETO BETUMINOSO USINADO A QUENTE (CBUQ) PARA PAVIMENTACAO ASFALTICA, PADRAO DNIT, FAIXA C, COM CAP 30/45 - AQUISICAO POSTO USINA                                                                                                                                                                                                                                                                                                                                                                      </t>
  </si>
  <si>
    <t xml:space="preserve">MEIO BLOCO DE VEDACAO DE CONCRETO 19 X 19 X 19 CM (CLASSE C - NBR 6136)                                                                                                                                                                                                                                                                                                                                                                                                                                   </t>
  </si>
  <si>
    <t>2,80</t>
  </si>
  <si>
    <t xml:space="preserve">MEIO BLOCO DE VEDACAO DE CONCRETO APARENTE 14 X 19 X 19 CM  (CLASSE C - NBR 6136)                                                                                                                                                                                                                                                                                                                                                                                                                         </t>
  </si>
  <si>
    <t xml:space="preserve">MEIO BLOCO DE VEDACAO DE CONCRETO 14 X 19 X 19 CM (CLASSE C - NBR 6136)                                                                                                                                                                                                                                                                                                                                                                                                                                   </t>
  </si>
  <si>
    <t xml:space="preserve">ELEMENTO VAZADO CERAMICO DIAGONAL (TIPO FLOR/QUADRADO/XIS) 25 X 18 X 7 CM                                                                                                                                                                                                                                                                                                                                                                                                                                 </t>
  </si>
  <si>
    <t>2,57</t>
  </si>
  <si>
    <t xml:space="preserve">ENGENHEIRO CIVIL JUNIOR                                                                                                                                                                                                                                                                                                                                                                                                                                                                                   </t>
  </si>
  <si>
    <t xml:space="preserve">ENGENHEIRO CIVIL PLENO                                                                                                                                                                                                                                                                                                                                                                                                                                                                                    </t>
  </si>
  <si>
    <t>121,31</t>
  </si>
  <si>
    <t xml:space="preserve">MEIO BLOCO ESTRUTURAL CERAMICO 14 X 19 X 19 CM, 6,0 MPA (NBR 15270)                                                                                                                                                                                                                                                                                                                                                                                                                                       </t>
  </si>
  <si>
    <t xml:space="preserve">ENGENHEIRO CIVIL SENIOR                                                                                                                                                                                                                                                                                                                                                                                                                                                                                   </t>
  </si>
  <si>
    <t>166,25</t>
  </si>
  <si>
    <t xml:space="preserve">ENGENHEIRO ELETRICISTA                                                                                                                                                                                                                                                                                                                                                                                                                                                                                    </t>
  </si>
  <si>
    <t>124,37</t>
  </si>
  <si>
    <t xml:space="preserve">ENGENHEIRO SANITARISTA                                                                                                                                                                                                                                                                                                                                                                                                                                                                                    </t>
  </si>
  <si>
    <t>117,43</t>
  </si>
  <si>
    <t xml:space="preserve">MEIO BLOCO ESTRUTURAL CERAMICO 14 X 19 X 14 CM, 6,0 MPA (NBR 15270)                                                                                                                                                                                                                                                                                                                                                                                                                                       </t>
  </si>
  <si>
    <t xml:space="preserve">MECANICO DE REFRIGERACAO (HORISTA)                                                                                                                                                                                                                                                                                                                                                                                                                                                                        </t>
  </si>
  <si>
    <t xml:space="preserve">JANELA MAXIMO AR, ACO, BATENTE / REQUADRO DE 6 A 14 CM, PINT ANTICORROSIVA, SEM VIDRO, COM GRADE, 1 FL, 60  X 80 CM (A X L)                                                                                                                                                                                                                                                                                                                                                                               </t>
  </si>
  <si>
    <t>382,55</t>
  </si>
  <si>
    <t xml:space="preserve">GABIAO TIPO CAIXA, MALHA HEXAGONAL 8 X 10 CM (ZN/AL REVESTIDO COM POLIMERO), FIO DE 2,4 MM, DIMENSOES 2,0 x 1,0 x 1,0 M (C X L X A)                                                                                                                                                                                                                                                                                                                                                                       </t>
  </si>
  <si>
    <t>388,54</t>
  </si>
  <si>
    <t xml:space="preserve">GABIAO MANTA (COLCHAO) MALHA HEXAGONAL 6 X 8 CM (ZN/AL REVESTIDO COM POLIMERO), DIMENSOES 4,0 X 2,0 X 0,17 M (C X L X A) FIO 2 MM                                                                                                                                                                                                                                                                                                                                                                         </t>
  </si>
  <si>
    <t>1.212,15</t>
  </si>
  <si>
    <t xml:space="preserve">GEOGRELHA TECIDA COM FILAMENTOS DE POLIESTER + PVC, RESISTENCIA LONGITUDINAL: 90 KN/M, RESISTENCIA TRANSVERSAL: 30 KN/M, ALONGAMENTO = 12 POR CENTO                                                                                                                                                                                                                                                                                                                                                       </t>
  </si>
  <si>
    <t xml:space="preserve">CONCRETO AUTOADENSAVEL (CAA) CLASSE DE RESISTENCIA C25, ESPALHAMENTO SF2, COM BOMBEAMENTO (DISPONIBILIZACAO DE BOMBA), SEM O LANCAMENTO (NBR 15823)                                                                                                                                                                                                                                                                                                                                                       </t>
  </si>
  <si>
    <t xml:space="preserve">VIGA NAO APARELHADA *6 X 20* CM, EM MACARANDUBA, ANGELIM OU EQUIVALENTE DA REGIAO - BRUTA                                                                                                                                                                                                                                                                                                                                                                                                                 </t>
  </si>
  <si>
    <t>63,78</t>
  </si>
  <si>
    <t xml:space="preserve">PRANCHA NAO APARELHADA  *6 X 30* CM, EM MACARANDUBA, ANGELIM OU EQUIVALENTE DA REGIAO - BRUTA                                                                                                                                                                                                                                                                                                                                                                                                             </t>
  </si>
  <si>
    <t xml:space="preserve">PILAR QUADRADO NAO APARELHADO *10 X 10* CM, EM MACARANDUBA, ANGELIM OU EQUIVALENTE DA REGIAO - BRUTA                                                                                                                                                                                                                                                                                                                                                                                                      </t>
  </si>
  <si>
    <t>63,56</t>
  </si>
  <si>
    <t xml:space="preserve">PILAR QUADRADO NAO APARELHADO *15 X 15* CM, EM MACARANDUBA, ANGELIM OU EQUIVALENTE DA REGIAO - BRUTA                                                                                                                                                                                                                                                                                                                                                                                                      </t>
  </si>
  <si>
    <t>134,91</t>
  </si>
  <si>
    <t xml:space="preserve">PILAR QUADRADO NAO APARELHADO *20 X 20* CM, EM MACARANDUBA, ANGELIM OU EQUIVALENTE DA REGIAO - BRUTA                                                                                                                                                                                                                                                                                                                                                                                                      </t>
  </si>
  <si>
    <t>234,74</t>
  </si>
  <si>
    <t xml:space="preserve">CAIXA DE GORDURA EM PVC, DIAMETRO MINIMO 300 MM, DIAMETRO DE SAIDA 100 MM, CAPACIDADE  APROXIMADA 18 LITROS, COM TAMPA E CESTO                                                                                                                                                                                                                                                                                                                                                                            </t>
  </si>
  <si>
    <t>518,35</t>
  </si>
  <si>
    <t xml:space="preserve">TINTA LATEX ACRILICA STANDARD, COR BRANCA                                                                                                                                                                                                                                                                                                                                                                                                                                                                 </t>
  </si>
  <si>
    <t xml:space="preserve">TINTA LATEX ACRILICA ECONOMICA, COR BRANCA                                                                                                                                                                                                                                                                                                                                                                                                                                                                </t>
  </si>
  <si>
    <t xml:space="preserve">BARRA DE APOIO RETA, EM ALUMINIO, COMPRIMENTO 80 CM, DIAMETRO MINIMO 3 CM                                                                                                                                                                                                                                                                                                                                                                                                                                 </t>
  </si>
  <si>
    <t xml:space="preserve">BARRA DE APOIO RETA, EM ACO INOX POLIDO, COMPRIMENTO 80CM, DIAMETRO MINIMO 3 CM                                                                                                                                                                                                                                                                                                                                                                                                                           </t>
  </si>
  <si>
    <t>162,59</t>
  </si>
  <si>
    <t xml:space="preserve">TUBO PVC PBA JEI, CLASSE 12, DN 50 MM, PARA REDE DE AGUA (NBR 5647)                                                                                                                                                                                                                                                                                                                                                                                                                                       </t>
  </si>
  <si>
    <t xml:space="preserve">MASCARA DE SEGURANCA PARA SOLDA COM ESCUDO DE CELERON E CARNEIRA DE PLASTICO COM REGULAGEM                                                                                                                                                                                                                                                                                                                                                                                                                </t>
  </si>
  <si>
    <t>40,20</t>
  </si>
  <si>
    <t xml:space="preserve">PROTETOR AUDITIVO TIPO PLUG DE INSERCAO COM CORDAO, ATENUACAO SUPERIOR A 15 DB                                                                                                                                                                                                                                                                                                                                                                                                                            </t>
  </si>
  <si>
    <t xml:space="preserve">PROTETOR AUDITIVO TIPO CONCHA COM ABAFADOR DE RUIDOS, ATENUACAO ACIMA DE 22 DB                                                                                                                                                                                                                                                                                                                                                                                                                            </t>
  </si>
  <si>
    <t>30,52</t>
  </si>
  <si>
    <t xml:space="preserve">RESPIRADOR DESCARTAVEL SEM VALVULA DE EXALACAO, PFF 1                                                                                                                                                                                                                                                                                                                                                                                                                                                     </t>
  </si>
  <si>
    <t xml:space="preserve">BOTA DE PVC PRETA, CANO MEDIO, SEM FORRO                                                                                                                                                                                                                                                                                                                                                                                                                                                                  </t>
  </si>
  <si>
    <t>42,88</t>
  </si>
  <si>
    <t xml:space="preserve">PROTETOR SOLAR FPS 30, EMBALAGEM 2 LITROS                                                                                                                                                                                                                                                                                                                                                                                                                                                                 </t>
  </si>
  <si>
    <t xml:space="preserve">LUVA DE BORRACHA ISOLANTE PARA ALTA TENSAO, RESISTENTE A OZONIO, TENSAO DE ENSAIO 2,5 KV (PAR)                                                                                                                                                                                                                                                                                                                                                                                                            </t>
  </si>
  <si>
    <t>385,30</t>
  </si>
  <si>
    <t xml:space="preserve">CINTURAO DE SEGURANCA TIPO PARAQUEDISTA, FIVELA EM ACO, AJUSTE NO SUSPENSARIO, CINTURA E PERNAS                                                                                                                                                                                                                                                                                                                                                                                                           </t>
  </si>
  <si>
    <t xml:space="preserve">TRAVA-QUEDAS EM ACO PARA CORDA DE 12 MM, EXTENSOR DE 25 X 300 MM, COM MOSQUETAO TIPO GANCHO TRAVA DUPLA                                                                                                                                                                                                                                                                                                                                                                                                   </t>
  </si>
  <si>
    <t>174,95</t>
  </si>
  <si>
    <t xml:space="preserve">AVENTAL DE SEGURANCA DE RASPA DE COURO 1,00 X 0,60 M                                                                                                                                                                                                                                                                                                                                                                                                                                                      </t>
  </si>
  <si>
    <t>44,22</t>
  </si>
  <si>
    <t xml:space="preserve">MANGOTE DE SEGURANCA EM RASPA DE COURO                                                                                                                                                                                                                                                                                                                                                                                                                                                                    </t>
  </si>
  <si>
    <t xml:space="preserve">OCULOS DE SEGURANCA CONTRA IMPACTOS COM LENTE INCOLOR, ARMACAO NYLON, COM PROTECAO UVA E UVB                                                                                                                                                                                                                                                                                                                                                                                                              </t>
  </si>
  <si>
    <t xml:space="preserve">TALABARTE DE SEGURANCA, 2 MOSQUETOES TRAVA DUPLA *53* MM DE ABERTURA, COM ABSORVEDOR DE ENERGIA                                                                                                                                                                                                                                                                                                                                                                                                           </t>
  </si>
  <si>
    <t xml:space="preserve">BLOQUETE/PISO INTERTRAVADO DE CONCRETO - MODELO ONDA/16 FACES/RETANGULAR/TIJOLINHO/PAVER/HOLANDES/PARALELEPIPEDO, 20 CM X 10 CM, E = 8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</si>
  <si>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</si>
  <si>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</si>
  <si>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*22 CM X 11* CM, E = 8 CM, RESISTENCIA DE 35 MPA (NBR 9781), COR NATURAL                                                                                                                                                                                                                                                                                                                </t>
  </si>
  <si>
    <t xml:space="preserve">PISO PODOTATIL DE CONCRETO - DIRECIONAL E ALERTA, *40 X 40 X 2,5* CM                                                                                                                                                                                                                                                                                                                                                                                                                                      </t>
  </si>
  <si>
    <t xml:space="preserve">BARRA DE APOIO RETA, EM ACO INOX POLIDO, COMPRIMENTO 60CM, DIAMETRO MINIMO 3 CM                                                                                                                                                                                                                                                                                                                                                                                                                           </t>
  </si>
  <si>
    <t>137,30</t>
  </si>
  <si>
    <t xml:space="preserve">BARRA DE APOIO RETA, EM ACO INOX POLIDO, COMPRIMENTO 70CM, DIAMETRO MINIMO 3 CM                                                                                                                                                                                                                                                                                                                                                                                                                           </t>
  </si>
  <si>
    <t>152,49</t>
  </si>
  <si>
    <t xml:space="preserve">BARRA DE APOIO RETA, EM ACO INOX POLIDO, COMPRIMENTO 90 CM, DIAMETRO MINIMO 3 CM                                                                                                                                                                                                                                                                                                                                                                                                                          </t>
  </si>
  <si>
    <t>170,34</t>
  </si>
  <si>
    <t xml:space="preserve">BARRA DE APOIO EM "L", EM ACO INOX POLIDO 70 X 70 CM, DIAMETRO MINIMO 3 CM                                                                                                                                                                                                                                                                                                                                                                                                                                </t>
  </si>
  <si>
    <t>311,86</t>
  </si>
  <si>
    <t xml:space="preserve">BARRA DE APOIO EM "L", EM ACO INOX POLIDO 80 X 80 CM, DIAMETRO MINIMO 3 CM                                                                                                                                                                                                                                                                                                                                                                                                                                </t>
  </si>
  <si>
    <t>357,91</t>
  </si>
  <si>
    <t xml:space="preserve">BARRA DE APOIO LATERAL ARTICULADA, COM TRAVA, EM ACO INOX POLIDO, 70 CM, DIAMETRO MINIMO 3 CM                                                                                                                                                                                                                                                                                                                                                                                                             </t>
  </si>
  <si>
    <t>387,24</t>
  </si>
  <si>
    <t xml:space="preserve">BANCO ARTICULADO PARA BANHO, EM ACO INOX POLIDO, 70* CM X 45* CM                                                                                                                                                                                                                                                                                                                                                                                                                                          </t>
  </si>
  <si>
    <t>704,08</t>
  </si>
  <si>
    <t xml:space="preserve">BARRA DE APOIO RETA, EM ALUMINIO, COMPRIMENTO 60CM, DIAMETRO MINIMO 3 CM                                                                                                                                                                                                                                                                                                                                                                                                                                  </t>
  </si>
  <si>
    <t>164,47</t>
  </si>
  <si>
    <t xml:space="preserve">BARRA DE APOIO RETA, EM ALUMINIO, COMPRIMENTO 70CM, DIAMETRO MINIMO 3 CM                                                                                                                                                                                                                                                                                                                                                                                                                                  </t>
  </si>
  <si>
    <t>188,59</t>
  </si>
  <si>
    <t xml:space="preserve">BARRA DE APOIO RETA, EM ALUMINIO, COMPRIMENTO 90 CM, DIAMETRO MINIMO 3 CM                                                                                                                                                                                                                                                                                                                                                                                                                                 </t>
  </si>
  <si>
    <t>213,61</t>
  </si>
  <si>
    <t xml:space="preserve">FORRO DE PVC LISO, BRANCO, REGUA DE 20 CM, ESPESSURA DE 8 MM A 10 MM, COMPRIMENTO 6 M (SEM COLOCACAO)                                                                                                                                                                                                                                                                                                                                                                                                     </t>
  </si>
  <si>
    <t>31,98</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</si>
  <si>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</si>
  <si>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</si>
  <si>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ACABAMENTO SIMPLES/CONVENCIONAL PARA FORRO PVC, TIPO "U" OU "C", COR BRANCA, COMPRIMENTO 6 M                                                                                                                                                                                                                                                                                                                                                                                                              </t>
  </si>
  <si>
    <t xml:space="preserve">RODAFORRO EM PVC, PARA FORRO DE PVC, COMPRIMENTO 6 M                                                                                                                                                                                                                                                                                                                                                                                                                                                      </t>
  </si>
  <si>
    <t xml:space="preserve">TUBO PPR PN 20, DN 20 MM, PARA AGUA QUENTE PREDIAL                                                                                                                                                                                                                                                                                                                                                                                                                                                        </t>
  </si>
  <si>
    <t>10,78</t>
  </si>
  <si>
    <t xml:space="preserve">TUBO PPR PN 20, DN 25 MM, PARA AGUA QUENTE PREDIAL                                                                                                                                                                                                                                                                                                                                                                                                                                                        </t>
  </si>
  <si>
    <t>14,62</t>
  </si>
  <si>
    <t xml:space="preserve">TE NORMAL, PPR, F/F/F, SOLDAVEL, 90 GRAUS, DN 25 X 25 X 25 MM, PARA AGUA QUENTE PREDIAL                                                                                                                                                                                                                                                                                                                                                                                                                   </t>
  </si>
  <si>
    <t xml:space="preserve">UNIAO DUPLA PPR, DN 20 MM, PARA AGUA QUENTE PREDIAL                                                                                                                                                                                                                                                                                                                                                                                                                                                       </t>
  </si>
  <si>
    <t xml:space="preserve">UNIAO DUPLA PPR, DN 25 MM, PARA AGUA QUENTE PREDIAL                                                                                                                                                                                                                                                                                                                                                                                                                                                       </t>
  </si>
  <si>
    <t>26,01</t>
  </si>
  <si>
    <t xml:space="preserve">LUVA SIMPLES PPR, F/F, SOLDAVEL, DN 20 MM, PARA AGUA QUENTE PREDIAL                                                                                                                                                                                                                                                                                                                                                                                                                                       </t>
  </si>
  <si>
    <t xml:space="preserve">LUVA SIMPLES PPR, F/F, SOLDAVEL, DN 25 MM, PARA AGUA QUENTE PREDIAL                                                                                                                                                                                                                                                                                                                                                                                                                                       </t>
  </si>
  <si>
    <t xml:space="preserve">BUCHA DE REDUCAO, PPR, DN 25 X 20 MM, PARA AGUA QUENTE PREDIAL                                                                                                                                                                                                                                                                                                                                                                                                                                            </t>
  </si>
  <si>
    <t xml:space="preserve">CAP PPR DN 20 MM, PARA AGUA QUENTE PREDIAL                                                                                                                                                                                                                                                                                                                                                                                                                                                                </t>
  </si>
  <si>
    <t xml:space="preserve">CAP PPR DN 25 MM, PARA AGUA QUENTE PREDIAL                                                                                                                                                                                                                                                                                                                                                                                                                                                                </t>
  </si>
  <si>
    <t xml:space="preserve">JOELHO PPR 45 GRAUS, SOLDAVEL, F/F, DN 20 MM, PARA AGUA QUENTE PREDIAL                                                                                                                                                                                                                                                                                                                                                                                                                                    </t>
  </si>
  <si>
    <t xml:space="preserve">JOELHO PPR 45 GRAUS, SOLDAVEL, F/F, DN 25 MM, PARA AGUA QUENTE PREDIAL                                                                                                                                                                                                                                                                                                                                                                                                                                    </t>
  </si>
  <si>
    <t xml:space="preserve">CURVA PPR 90 GRAUS, F/F, DN 20 MM, PARA AGUA QUENTE PREDIAL                                                                                                                                                                                                                                                                                                                                                                                                                                               </t>
  </si>
  <si>
    <t>11,41</t>
  </si>
  <si>
    <t xml:space="preserve">CURVA PPR 90 GRAUS, F/F, DN 25 MM, PARA AGUA QUENTE PREDIAL                                                                                                                                                                                                                                                                                                                                                                                                                                               </t>
  </si>
  <si>
    <t xml:space="preserve">UNIAO COM FLANGE PPR, DN 40 MM, PARA AGUA QUENTE PREDIAL                                                                                                                                                                                                                                                                                                                                                                                                                                                  </t>
  </si>
  <si>
    <t>159,57</t>
  </si>
  <si>
    <t xml:space="preserve">JOELHO PPR, 90 GRAUS, SOLDAVEL, F/F, DN 20 MM, PARA AGUA QUENTE PREDIAL                                                                                                                                                                                                                                                                                                                                                                                                                                   </t>
  </si>
  <si>
    <t xml:space="preserve">JOELHO PPR, 90 GRAUS, SOLDAVEL, F/F, DN 25 MM, PARA AGUA QUENTE PREDIAL                                                                                                                                                                                                                                                                                                                                                                                                                                   </t>
  </si>
  <si>
    <t xml:space="preserve">TE NORMAL, PPR, F/F/F, SOLDAVEL, 90 GRAUS, DN 20 X 20 X 20 MM, PARA AGUA QUENTE PREDIAL                                                                                                                                                                                                                                                                                                                                                                                                                   </t>
  </si>
  <si>
    <t xml:space="preserve">TUBO COLETOR DE ESGOTO PVC, JEI, DN 100 MM (NBR  7362)                                                                                                                                                                                                                                                                                                                                                                                                                                                    </t>
  </si>
  <si>
    <t>43,98</t>
  </si>
  <si>
    <t xml:space="preserve">TUBO PVC PBA JEI, CLASSE 12, DN 75 MM, PARA REDE DE AGUA (NBR 5647)                                                                                                                                                                                                                                                                                                                                                                                                                                       </t>
  </si>
  <si>
    <t>40,02</t>
  </si>
  <si>
    <t xml:space="preserve">TUBO PVC PBA JEI, CLASSE 12, DN 100 MM, PARA REDE DE AGUA (NBR 5647)                                                                                                                                                                                                                                                                                                                                                                                                                                      </t>
  </si>
  <si>
    <t xml:space="preserve">TUBO PVC PBA JEI, CLASSE 15, DN 50 MM, PARA REDE DE AGUA (NBR 5647)                                                                                                                                                                                                                                                                                                                                                                                                                                       </t>
  </si>
  <si>
    <t>23,78</t>
  </si>
  <si>
    <t xml:space="preserve">TUBO PVC PBA JEI, CLASSE 15, DN 75 MM, PARA REDE DE AGUA (NBR 5647)                                                                                                                                                                                                                                                                                                                                                                                                                                       </t>
  </si>
  <si>
    <t>46,70</t>
  </si>
  <si>
    <t xml:space="preserve">TUBO PVC PBA JEI, CLASSE 15, DN 100 MM, PARA REDE DE AGUA (NBR 5647)                                                                                                                                                                                                                                                                                                                                                                                                                                      </t>
  </si>
  <si>
    <t>78,03</t>
  </si>
  <si>
    <t xml:space="preserve">TUBO PVC PBA JEI, CLASSE 20, DN 50 MM, PARA REDE DE AGUA (NBR 5647)                                                                                                                                                                                                                                                                                                                                                                                                                                       </t>
  </si>
  <si>
    <t>29,23</t>
  </si>
  <si>
    <t xml:space="preserve">TUBO PVC PBA JEI, CLASSE 20, DN 75 MM, PARA REDE DE AGUA (NBR 5647)                                                                                                                                                                                                                                                                                                                                                                                                                                       </t>
  </si>
  <si>
    <t xml:space="preserve">TUBO PVC PBA JEI, CLASSE 20, DN 100 MM, PARA REDE DE AGUA (NBR 5647)                                                                                                                                                                                                                                                                                                                                                                                                                                      </t>
  </si>
  <si>
    <t>97,56</t>
  </si>
  <si>
    <t xml:space="preserve">BETONEIRA, CAPACIDADE NOMINAL 400 L, CAPACIDADE DE MISTURA 310L, MOTOR ELETRICO TRIFASICO 220/380V POTENCIA 2 CV, SEM CARREGADOR                                                                                                                                                                                                                                                                                                                                                                          </t>
  </si>
  <si>
    <t>6.749,99</t>
  </si>
  <si>
    <t xml:space="preserve">BETONEIRA, CAPACIDADE NOMINAL 600 L, CAPACIDADE DE MISTURA  360L, MOTOR ELETRICO TRIFASICO 220/380V, POTENCIA 4CV, EXCLUSO CARREGADOR                                                                                                                                                                                                                                                                                                                                                                     </t>
  </si>
  <si>
    <t>23.999,99</t>
  </si>
  <si>
    <t xml:space="preserve">BETONEIRA, CAPACIDADE NOMINAL 600 L, CAPACIDADE DE MISTURA 440 L, MOTOR A DIESEL POTENCIA 10 CV, COM CARREGADOR                                                                                                                                                                                                                                                                                                                                                                                           </t>
  </si>
  <si>
    <t>29.169,99</t>
  </si>
  <si>
    <t xml:space="preserve">ESCAVADEIRA HIDRAULICA SOBRE ESTEIRAS, CACAMBA 0,4 A 1,70 M3, PESO OPERACIONAL 23,2 T, POTENCIA BRUTA 183 HP                                                                                                                                                                                                                                                                                                                                                                                              </t>
  </si>
  <si>
    <t>924.818,73</t>
  </si>
  <si>
    <t xml:space="preserve">ESCAVADEIRA HIDRAULICA SOBRE ESTEIRAS, CACAMBA 0,80 A 1,30 M3, PESO OPERACIONAL 22,18 T, POTENCIA LIQUIDA 170 HP                                                                                                                                                                                                                                                                                                                                                                                          </t>
  </si>
  <si>
    <t>846.736,44</t>
  </si>
  <si>
    <t xml:space="preserve">ESCAVADEIRA HIDRAULICA SOBRE ESTEIRAS, CACAMBA  0,80 M3, PESO OPERACIONAL 17,8 T, POTENCIA LIQUIDA 110 HP                                                                                                                                                                                                                                                                                                                                                                                                 </t>
  </si>
  <si>
    <t>774.027,60</t>
  </si>
  <si>
    <t xml:space="preserve">ESCAVADEIRA HIDRAULICA SOBRE ESTEIRAS CACAMBA 0,40 A 1,20 M3, PESO OPERACIONAL 21,19 T, POTENCIA LIQUIDA 173 HP                                                                                                                                                                                                                                                                                                                                                                                           </t>
  </si>
  <si>
    <t>861.947,28</t>
  </si>
  <si>
    <t xml:space="preserve">ESPARGIDOR DE ASFALTO PRESSURIZADO, TANQUE 6 M3 COM ISOLACAO TERMICA, AQUECIDO COM 2 MACARICOS, COM BARRA ESPARGIDORA 3,60 M, A SER MONTADO SOBRE CAMINHAO                                                                                                                                                                                                                                                                                                                                                </t>
  </si>
  <si>
    <t xml:space="preserve">USINA DE LAMA ASFALTICA, PROD 30 A 50 T/H, SILO DE AGREGADO 7 M3, RESERVATORIOS PARA EMULSAO E AGUA DE 2,3 M3 CADA, MISTURADOR TIPO PUGG-MILL A SER MONTADO SOBRE CAMINHAO                                                                                                                                                                                                                                                                                                                                </t>
  </si>
  <si>
    <t xml:space="preserve">ELEVADOR DE CARGA A CABO, CABINE SEMI FECHADA 2,0 X 1,5 X 2,0 M, CAPACIDADE DE CARGA 1000 KG, TORRE  2,38 X 2,21 X 15 M, GUINCHO DE EMBREAGEM, FREIO DE SEGURANCA, LIMITADOR DE VELOCIDADE E CANCELA                                                                                                                                                                                                                                                                                                      </t>
  </si>
  <si>
    <t xml:space="preserve">GUINCHO ELETRICO DE COLUNA, CAPACIDADE 400 KG, COM MOTO FREIO, MOTOR TRIFASICO DE 1,25 CV                                                                                                                                                                                                                                                                                                                                                                                                                 </t>
  </si>
  <si>
    <t xml:space="preserve">GUINDAUTO HIDRAULICO, CAPACIDADE MAXIMA DE CARGA 30000 KG, MOMENTO MAXIMO DE CARGA 92,2 TM , ALCANCE MAXIMO HORIZONTAL  22,00 M, PARA MONTAGEM SOBRE CHASSI DE CAMINHAO PBT MINIMO 30000 KG (INCLUI MONTAGEM, NAO INCLUI CAMINHAO)                                                                                                                                                                                                                                                                        </t>
  </si>
  <si>
    <t xml:space="preserve">GRUA ASCENCIONAL, LANCA DE 50 M, CAPACIDADE DE 2,33 T A 30 M, ALTURA ATE 48 M                                                                                                                                                                                                                                                                                                                                                                                                                             </t>
  </si>
  <si>
    <t xml:space="preserve">GRUA ASCENCIONAL, LANCA DE 42 M, CAPACIDADE DE 1,5 T A 30 M, ALTURA ATE 39 M                                                                                                                                                                                                                                                                                                                                                                                                                              </t>
  </si>
  <si>
    <t xml:space="preserve">GRUA ASCENCIONAL, LANCA DE 30 M, CAPACIDADE DE 1,0 T A 30 M, ALTURA ATE 39 M                                                                                                                                                                                                                                                                                                                                                                                                                              </t>
  </si>
  <si>
    <t xml:space="preserve">CAVALETE PARA TALHA COM ESTRUTURA EM TUBO METALICO ALTURA MINIMA 3,2 M EQUIPADO COM RODAS DE BORRACHA PARA MOVIMENTACAO DE TUBOS DE CONCRETO NA CENTRAL DE PREMOLDADOS COM CAPACIDADE DE CARGA DE 3 TONELADAS                                                                                                                                                                                                                                                                                             </t>
  </si>
  <si>
    <t xml:space="preserve">GUINCHO DE ALAVANCA MANUAL, CAPACIDADE 3,2 T COM 20 M DE CABO DE ACO DIAMETRO 16,3 MM                                                                                                                                                                                                                                                                                                                                                                                                                     </t>
  </si>
  <si>
    <t xml:space="preserve">GERADOR PORTATIL MONOFASICO, POTENCIA 5500 VA, MOTOR A GASOLINA, POTENCIA DO MOTOR 13 CV                                                                                                                                                                                                                                                                                                                                                                                                                  </t>
  </si>
  <si>
    <t>8.320,20</t>
  </si>
  <si>
    <t xml:space="preserve">GRUPO GERADOR A GASOLINA, POTENCIA NOMINAL 2,2 KW, TENSAO DE SAIDA 110/220 V, MOTOR POTENCIA 6,5 HP                                                                                                                                                                                                                                                                                                                                                                                                       </t>
  </si>
  <si>
    <t>4.492,90</t>
  </si>
  <si>
    <t xml:space="preserve">GRUPO GERADOR REBOCAVEL, POTENCIA *66* KVA, MOTOR A DIESEL                                                                                                                                                                                                                                                                                                                                                                                                                                                </t>
  </si>
  <si>
    <t>108.802,59</t>
  </si>
  <si>
    <t xml:space="preserve">GRUPO GERADOR ESTACIONARIO, POTENCIA 150 KVA, MOTOR DIESEL                                                                                                                                                                                                                                                                                                                                                                                                                                                </t>
  </si>
  <si>
    <t>153.964,62</t>
  </si>
  <si>
    <t xml:space="preserve">MOTOBOMBA CENTRIFUGA, MOTOR A GASOLINA, POTENCIA 5,42 HP, BOCAIS 1 1/2" X 1", DIAMETRO ROTOR 143 MM HM/Q = 6 MCA / 16,8 M3/H A 38 MCA / 6,6 M3/H                                                                                                                                                                                                                                                                                                                                                          </t>
  </si>
  <si>
    <t>4.559,88</t>
  </si>
  <si>
    <t xml:space="preserve">MOTOBOMBA TRASH (PARA AGUA SUJA) AUTO ESCORVANTE, MOTOR GASOLINA DE 6,41 HP, DIAMETROS DE SUCCAO X RECALQUE: 3" X 3", HM/Q: 10/60 A 23/0                                                                                                                                                                                                                                                                                                                                                                  </t>
  </si>
  <si>
    <t>5.622,87</t>
  </si>
  <si>
    <t xml:space="preserve">TRATOR DE ESTEIRAS, POTENCIA NO VOLANTE DE 200 HP, PESO OPERACIONAL DE 20,1 T, COM RODA MOTRIZ ELEVADA E LAMINA COM CAPACIDADE DE 3,89 M3                                                                                                                                                                                                                                                                                                                                                                 </t>
  </si>
  <si>
    <t>1.841.437,25</t>
  </si>
  <si>
    <t xml:space="preserve">TRATOR DE ESTEIRAS, POTENCIA 125 HP, PESO OPERACIONAL DE 12,9 T, COM LAMINA COM CAPACIDADE DE 2,7 M3                                                                                                                                                                                                                                                                                                                                                                                                      </t>
  </si>
  <si>
    <t>1.009.174,25</t>
  </si>
  <si>
    <t xml:space="preserve">TRATOR DE ESTEIRAS, POTENCIA BRUTA DE 133 HP, PESO OPERACIONAL DE 14 T, COM LAMINA COM CAPACIDADE DE 3,00 M3                                                                                                                                                                                                                                                                                                                                                                                              </t>
  </si>
  <si>
    <t>993.883,75</t>
  </si>
  <si>
    <t xml:space="preserve">TRATOR DE PNEUS COM POTENCIA DE 122 CV, TRACAO 4 X 4, PESO COM LASTRO DE 4510 KG                                                                                                                                                                                                                                                                                                                                                                                                                          </t>
  </si>
  <si>
    <t>375.233,62</t>
  </si>
  <si>
    <t xml:space="preserve">MICRO-TRATOR CORTADOR DE GRAMA COM LARGURA DO CORTE DE 107 CM, COM  2 LAMINAS E DESCARTE LATERAL                                                                                                                                                                                                                                                                                                                                                                                                          </t>
  </si>
  <si>
    <t>21.460,25</t>
  </si>
  <si>
    <t xml:space="preserve">TRATOR DE PNEUS COM POTENCIA DE 85 CV, TURBO,  PESO COM LASTRO DE 4900 KG                                                                                                                                                                                                                                                                                                                                                                                                                                 </t>
  </si>
  <si>
    <t>264.912,36</t>
  </si>
  <si>
    <t xml:space="preserve">TRATOR DE PNEUS COM POTENCIA DE 95 CV, TRACAO 4 X 4, PESO MAXIMO DE 5225 KG                                                                                                                                                                                                                                                                                                                                                                                                                               </t>
  </si>
  <si>
    <t>295.560,73</t>
  </si>
  <si>
    <t xml:space="preserve">TRATOR DE PNEUS COM POTENCIA DE 15 CV, PESO COM LASTRO DE 1160 KG                                                                                                                                                                                                                                                                                                                                                                                                                                         </t>
  </si>
  <si>
    <t>110.514,00</t>
  </si>
  <si>
    <t xml:space="preserve">DUMPER COM CAPACIDADE DE CARGA DE 1700 KG, PARTIDA ELETRICA, MOTOR DIESEL COM POTENCIA DE 16 CV                                                                                                                                                                                                                                                                                                                                                                                                           </t>
  </si>
  <si>
    <t>145.210,25</t>
  </si>
  <si>
    <t xml:space="preserve">PA CARREGADEIRA SOBRE RODAS, POTENCIA BRUTA *127* CV, CAPACIDADE DA CACAMBA DE 2,0 A 2,4 M3, PESO OPERACIONAL MAXIMO DE 10330 KG                                                                                                                                                                                                                                                                                                                                                                          </t>
  </si>
  <si>
    <t xml:space="preserve">PA CARREGADEIRA SOBRE RODAS, POTENCIA LIQUIDA 213 HP, CAPACIDADE DA CACAMBA DE 1,9 A 3,5 M3, PESO OPERACIONAL MAXIMO DE 19234 KG                                                                                                                                                                                                                                                                                                                                                                          </t>
  </si>
  <si>
    <t xml:space="preserve">BACIA SANITARIA (VASO) CONVENCIONAL PARA PCD, SEM FURO FRONTAL, DE LOUCA BRANCA (SEM ASSENTO)                                                                                                                                                                                                                                                                                                                                                                                                             </t>
  </si>
  <si>
    <t>688,98</t>
  </si>
  <si>
    <t xml:space="preserve">LAVATORIO DE CANTO DE LOUCA BRANCA, SUSPENSO (SEM COLUNA), DIMENSOES *40 X 30* CM (L X C)                                                                                                                                                                                                                                                                                                                                                                                                                 </t>
  </si>
  <si>
    <t>163,94</t>
  </si>
  <si>
    <t xml:space="preserve">COMPRESSOR DE AR REBOCAVEL, VAZAO 189 PCM, PRESSAO EFETIVA DE TRABALHO 102 PSI, MOTOR DIESEL, POTENCIA 63 CV                                                                                                                                                                                                                                                                                                                                                                                              </t>
  </si>
  <si>
    <t xml:space="preserve">COMPRESSOR DE AR REBOCAVEL VAZAO 748 PCM, PRESSAO EFETIVA DE TRABALHO 102 PSI, MOTOR DIESEL, POTENCIA 210 CV                                                                                                                                                                                                                                                                                                                                                                                              </t>
  </si>
  <si>
    <t xml:space="preserve">COMPRESSOR DE AR ESTACIONARIO, VAZAO 620 PCM, PRESSAO EFETIVA DE TRABALHO 109 PSI, MOTOR ELETRICO, POTENCIA 127 CV                                                                                                                                                                                                                                                                                                                                                                                        </t>
  </si>
  <si>
    <t xml:space="preserve">COMPRESSOR DE AR REBOCAVEL, VAZAO 250 PCM, PRESSAO EFETIVA DE TRABALHO 102 PSI, MOTOR DIESEL, POTENCIA 81 CV                                                                                                                                                                                                                                                                                                                                                                                              </t>
  </si>
  <si>
    <t xml:space="preserve">COMPRESSOR DE AR REBOCAVEL VAZAO 400 PCM, PRESSAO EFETIVA DE TRABALHO 102 PSI, MOTOR DIESEL, POTENCIA 110 CV                                                                                                                                                                                                                                                                                                                                                                                              </t>
  </si>
  <si>
    <t xml:space="preserve">COMPRESSOR DE AR REBOCAVEL VAZAO 860 PCM, PRESSAO EFETIVA DE TRABALHO 102 PSI, MOTOR DIESEL, POTENCIA 250 CV                                                                                                                                                                                                                                                                                                                                                                                              </t>
  </si>
  <si>
    <t xml:space="preserve">GRADE DE DISCOS COM CONTROLE REMOTO, REBOCAVEL, COM 24 DISCOS 24" X 6 MM, COM PNEUS PARA TRANSPORTE                                                                                                                                                                                                                                                                                                                                                                                                       </t>
  </si>
  <si>
    <t xml:space="preserve">RETROESCAVADEIRA SOBRE RODAS COM CARREGADEIRA, TRACAO 4 X 2, POTENCIA LIQUIDA 79 HP, PESO OPERACIONAL MINIMO DE 6570 KG, CAPACIDADE DA CARREGADEIRA DE 1,00 M3 E DA  RETROESCAVADEIRA MINIMA DE 0,20 M3, PROFUNDIDADE DE ESCAVACAO MAXIMA DE 4,37 M                                                                                                                                                                                                                                                       </t>
  </si>
  <si>
    <t>414.878,04</t>
  </si>
  <si>
    <t xml:space="preserve">RETROESCAVADEIRA SOBRE RODAS COM CARREGADEIRA, TRACAO 4 X 4, POTENCIA LIQUIDA 88 HP, PESO OPERACIONAL MINIMO DE 6674 KG, CAPACIDADE DA CARREGADEIRA DE 1,00 M3 E DA  RETROESCAVADEIRA MINIMA DE 0,26 M3, PROFUNDIDADE DE ESCAVACAO MAXIMA DE 4,37 M                                                                                                                                                                                                                                                       </t>
  </si>
  <si>
    <t>466.463,38</t>
  </si>
  <si>
    <t xml:space="preserve">ROMPEDOR ELETRICO PESO 26 KG, POTENCIA OPERACIONAL DE 2,5 KW                                                                                                                                                                                                                                                                                                                                                                                                                                              </t>
  </si>
  <si>
    <t>24.197,77</t>
  </si>
  <si>
    <t xml:space="preserve">MARTELO DEMOLIDOR PNEUMATICO MANUAL, COM REDUCAO DE VIBRACAO, PESO DE 31,5 KG                                                                                                                                                                                                                                                                                                                                                                                                                             </t>
  </si>
  <si>
    <t>19.979,64</t>
  </si>
  <si>
    <t xml:space="preserve">GRANALHA DE ACO, ESFERICA (SHOT), PARA JATEAMENTO, PENEIRA 0,40 A 1,00 MM (SAE S-170 A S-280)                                                                                                                                                                                                                                                                                                                                                                                                             </t>
  </si>
  <si>
    <t xml:space="preserve">GRANALHA DE ACO, ANGULAR (GRIT), PARA JATEAMENTO, PENEIRA 1,41 A 1,19 MM (SAE G16)                                                                                                                                                                                                                                                                                                                                                                                                                        </t>
  </si>
  <si>
    <t xml:space="preserve">GRANALHA DE ACO, ANGULAR (GRIT), PARA JATEAMENTO, PENEIRA 0,117 A 1,00 MM, (SAE G-40 A G-80)                                                                                                                                                                                                                                                                                                                                                                                                              </t>
  </si>
  <si>
    <t xml:space="preserve">TELHA CERAMICA TIPO AMERICANA, COMPRIMENTO DE *45* CM, RENDIMENTO DE *12* TELHAS/M2                                                                                                                                                                                                                                                                                                                                                                                                                       </t>
  </si>
  <si>
    <t xml:space="preserve">TANQUE DUPLO EM MARMORE SINTETICO COM CUBA LISA E ESFREGADOR, *110 X 60* CM                                                                                                                                                                                                                                                                                                                                                                                                                               </t>
  </si>
  <si>
    <t>289,57</t>
  </si>
  <si>
    <t xml:space="preserve">TORNEIRA METALICA CROMADA DE MESA PARA LAVATORIO, BICA ALTA, COM AREJADOR (REF 1195)                                                                                                                                                                                                                                                                                                                                                                                                                      </t>
  </si>
  <si>
    <t>115,35</t>
  </si>
  <si>
    <t xml:space="preserve">TORNEIRA METALICA CROMADA DE PAREDE LONGA PARA LAVATORIO, COM AREJADOR, ACIONAMENTO ALAVANCA, 1/4 DE VOLTA (REF 1178)                                                                                                                                                                                                                                                                                                                                                                                     </t>
  </si>
  <si>
    <t>153,52</t>
  </si>
  <si>
    <t xml:space="preserve">MISTURADOR DE METAL CROMADO DE PAREDE PARA LAVATORIO (REF 1878)                                                                                                                                                                                                                                                                                                                                                                                                                                           </t>
  </si>
  <si>
    <t>725,57</t>
  </si>
  <si>
    <t xml:space="preserve">LAVATORIO DE LOUCA BRANCA, COM COLUNA, DIMENSOES *44 X 35* CM (L X C)                                                                                                                                                                                                                                                                                                                                                                                                                                     </t>
  </si>
  <si>
    <t>174,53</t>
  </si>
  <si>
    <t xml:space="preserve">TORNEIRA METALICA CROMADA DE MESA PARA LAVATORIO, COM SENSOR DE PRESENCA A PILHA, COM AREJADOR EMBUTIDO                                                                                                                                                                                                                                                                                                                                                                                                   </t>
  </si>
  <si>
    <t>1.458,42</t>
  </si>
  <si>
    <t xml:space="preserve">TORNEIRA METALICA CROMADA DE MESA, PARA LAVATORIO, TEMPORIZADA PRESSAO FECHAMENTO AUTOMATICO, BICA BAIXA                                                                                                                                                                                                                                                                                                                                                                                                  </t>
  </si>
  <si>
    <t>121,19</t>
  </si>
  <si>
    <t xml:space="preserve">MOURAO DE CONCRETO CURVO, *10 X 10* CM, H= *2,60* M + CURVA DE 0,40 M                                                                                                                                                                                                                                                                                                                                                                                                                                     </t>
  </si>
  <si>
    <t xml:space="preserve">MOURAO DE CONCRETO RETO, TIPO ESTICADOR, *10 X 10* CM, H= 2,50 M                                                                                                                                                                                                                                                                                                                                                                                                                                          </t>
  </si>
  <si>
    <t xml:space="preserve">MISTURADOR METALICO, BASE PARA CHUVEIRO/BANHEIRA, 1/2 " OU 3/4 ", SOLDAVEL OU ROSCAVEL (NAO INCLUI ACABAMENTOS)                                                                                                                                                                                                                                                                                                                                                                                           </t>
  </si>
  <si>
    <t>192,67</t>
  </si>
  <si>
    <t xml:space="preserve">ACABAMENTO DE METAL CROMADO PARA REGISTRO PEQUENO, DE PAREDE, 1/2 " OU 3/4 "                                                                                                                                                                                                                                                                                                                                                                                                                              </t>
  </si>
  <si>
    <t>28,71</t>
  </si>
  <si>
    <t xml:space="preserve">GESSO PROJETADO                                                                                                                                                                                                                                                                                                                                                                                                                                                                                           </t>
  </si>
  <si>
    <t xml:space="preserve">ARGAMASSA PARA REVESTIMENTO DECORATIVO MONOCAMADA                                                                                                                                                                                                                                                                                                                                                                                                                                                         </t>
  </si>
  <si>
    <t xml:space="preserve">PASTILHA CERAMICA/PORCELANA, REVEST INT/EXT E  PISCINA, CORES BRANCA OU FRIAS, SOLIDAS, SEM MESCLAGEM/MISTURA, ACABAMENTO LISO *5 X 5* CM                                                                                                                                                                                                                                                                                                                                                                 </t>
  </si>
  <si>
    <t>117,13</t>
  </si>
  <si>
    <t xml:space="preserve">PASTILHA CERAMICA/PORCELANA, REVEST INT/EXT E  PISCINA, CORES LISAS/SOLIDAS, QUENTES, SEM MESCLAGEM/MISTURA, *5 X 5* CM                                                                                                                                                                                                                                                                                                                                                                                   </t>
  </si>
  <si>
    <t>140,06</t>
  </si>
  <si>
    <t xml:space="preserve">ARGAMASSA PRONTA PARA CONTRAPISO                                                                                                                                                                                                                                                                                                                                                                                                                                                                          </t>
  </si>
  <si>
    <t xml:space="preserve">TELA DE FIBRA DE VIDRO, ACABAMENTO ANTI-ALCALINO, MALHA 10 X 10 MM                                                                                                                                                                                                                                                                                                                                                                                                                                        </t>
  </si>
  <si>
    <t xml:space="preserve">GUARNICAO / MOLDURA / ARREMATE DE ACABAMENTO PARA ESQUADRIA, EM ALUMINIO PERFIL 25, ACABAMENTO ANODIZADO BRANCO OU BRILHANTE, PARA 1 FACE                                                                                                                                                                                                                                                                                                                                                                 </t>
  </si>
  <si>
    <t>27,71</t>
  </si>
  <si>
    <t xml:space="preserve">JANELA DE CORRER, EM ALUMINIO PERFIL 25, 100 X 120 CM (A X L), 2 FLS MOVEIS, SEM BANDEIRA, ACABAMENTO BRANCO OU BRILHANTE, BATENTE DE 6 A 7 CM, COM VIDRO 4 MM, SEM GUARNICAO                                                                                                                                                                                                                                                                                                                             </t>
  </si>
  <si>
    <t>377,95</t>
  </si>
  <si>
    <t xml:space="preserve">JANELA DE CORRER, EM ALUMINIO PERFIL 25, 100 X 150 CM (A X L), 4 FLS MOVEIS, SEM BANDEIRA, ACABAMENTO BRANCO OU BRILHANTE, BATENTE DE 6 A 7 CM, COM VIDRO 4 MM, SEM GUARNICAO/ALIZAR                                                                                                                                                                                                                                                                                                                      </t>
  </si>
  <si>
    <t>589,78</t>
  </si>
  <si>
    <t xml:space="preserve">BLOCO DE VEDACAO DE CONCRETO APARENTE 14 X 19 X 39 CM (CLASSE C - NBR 6136)                                                                                                                                                                                                                                                                                                                                                                                                                               </t>
  </si>
  <si>
    <t>3,96</t>
  </si>
  <si>
    <t xml:space="preserve">CAIXA D'AGUA / RESERVATORIO EM POLIESTER REFORCADO COM FIBRA DE VIDRO, 2000 LITROS, COM TAMPA                                                                                                                                                                                                                                                                                                                                                                                                             </t>
  </si>
  <si>
    <t>1.306,96</t>
  </si>
  <si>
    <t xml:space="preserve">CAIXA D'AGUA / RESERVATORIO EM POLIESTER REFORCADO COM FIBRA DE VIDRO, 5000 LITROS, COM TAMPA                                                                                                                                                                                                                                                                                                                                                                                                             </t>
  </si>
  <si>
    <t>2.986,90</t>
  </si>
  <si>
    <t xml:space="preserve">CAIXA D'AGUA / RESERVATORIO EM POLIESTER REFORCADO COM FIBRA DE VIDRO, 10000 LITROS, COM TAMPA                                                                                                                                                                                                                                                                                                                                                                                                            </t>
  </si>
  <si>
    <t>5.206,93</t>
  </si>
  <si>
    <t xml:space="preserve">BLOCO DE CONCRETO ESTRUTURAL 14 X 19 X 39, FCK 16 MPA (NBR 6136)                                                                                                                                                                                                                                                                                                                                                                                                                                          </t>
  </si>
  <si>
    <t xml:space="preserve">REJUNTE EPOXI, QUALQUER COR                                                                                                                                                                                                                                                                                                                                                                                                                                                                               </t>
  </si>
  <si>
    <t>80,38</t>
  </si>
  <si>
    <t xml:space="preserve">ALIMENTACAO - HORISTA (COLETADO CAIXA - ENCARGOS COMPLEMENTARES)                                                                                                                                                                                                                                                                                                                                                                                                                                          </t>
  </si>
  <si>
    <t xml:space="preserve">TRANSPORTE - HORISTA (COLETADO CAIXA - ENCARGOS COMPLEMENTARES)                                                                                                                                                                                                                                                                                                                                                                                                                                           </t>
  </si>
  <si>
    <t xml:space="preserve">EXAMES - HORISTA (COLETADO CAIXA - ENCARGOS COMPLEMENTARES)                                                                                                                                                                                                                                                                                                                                                                                                                                               </t>
  </si>
  <si>
    <t xml:space="preserve">SEGURO - HORISTA (COLETADO CAIXA - ENCARGOS COMPLEMENTARES)                                                                                                                                                                                                                                                                                                                                                                                                                                               </t>
  </si>
  <si>
    <t xml:space="preserve">FINCAPINO CURTO CALIBRE 22, CARGA MEDIA POTENCIA 5 (PARA FERRAMENTA DE ACAO DIRETA) COR VERMELHA                                                                                                                                                                                                                                                                                                                                                                                                          </t>
  </si>
  <si>
    <t>40,79</t>
  </si>
  <si>
    <t xml:space="preserve">PINO DE ACO COM FURO, HASTE = 27 MM (ACAO DIRETA)                                                                                                                                                                                                                                                                                                                                                                                                                                                         </t>
  </si>
  <si>
    <t>38,74</t>
  </si>
  <si>
    <t xml:space="preserve">PINO DE ACO LISO 1/4 ", HASTE = *36,5* MM (ACAO DIRETA)                                                                                                                                                                                                                                                                                                                                                                                                                                                   </t>
  </si>
  <si>
    <t>31,70</t>
  </si>
  <si>
    <t xml:space="preserve">PINO DE ACO LISO 1/4 ", HASTE = *53* MM (ACAO DIRETA)                                                                                                                                                                                                                                                                                                                                                                                                                                                     </t>
  </si>
  <si>
    <t>33,21</t>
  </si>
  <si>
    <t xml:space="preserve">CABIDE/GANCHO DE BANHEIRO SIMPLES EM METAL CROMADO                                                                                                                                                                                                                                                                                                                                                                                                                                                        </t>
  </si>
  <si>
    <t xml:space="preserve">PAPELEIRA PLASTICA TIPO DISPENSER PARA PAPEL HIGIENICO ROLAO                                                                                                                                                                                                                                                                                                                                                                                                                                              </t>
  </si>
  <si>
    <t>37,67</t>
  </si>
  <si>
    <t xml:space="preserve">TOALHEIRO PLASTICO TIPO DISPENSER PARA PAPEL TOALHA INTERFOLHADO                                                                                                                                                                                                                                                                                                                                                                                                                                          </t>
  </si>
  <si>
    <t xml:space="preserve">CABO DE COBRE NU 185 MM2 MEIO-DURO                                                                                                                                                                                                                                                                                                                                                                                                                                                                        </t>
  </si>
  <si>
    <t>203,25</t>
  </si>
  <si>
    <t xml:space="preserve">CABO DE ALUMINIO NU COM ALMA DE ACO, BITOLA 2/0 AWG                                                                                                                                                                                                                                                                                                                                                                                                                                                       </t>
  </si>
  <si>
    <t xml:space="preserve">CABO DE ALUMINIO NU SEM ALMA DE ACO, BITOLA 2/0 AWG                                                                                                                                                                                                                                                                                                                                                                                                                                                       </t>
  </si>
  <si>
    <t xml:space="preserve">TELA DE ACO SOLDADA GALVANIZADA/ZINCADA PARA ALVENARIA, FIO D = *1,24 MM, MALHA 25 X 25 MM                                                                                                                                                                                                                                                                                                                                                                                                                </t>
  </si>
  <si>
    <t xml:space="preserve">BANCADA/BANCA/PIA DE ACO INOXIDAVEL (AISI 430) COM 1 CUBA CENTRAL, COM VALVULA, LISA (SEM ESCORREDOR), DE *0,55 X 1,20* M                                                                                                                                                                                                                                                                                                                                                                                 </t>
  </si>
  <si>
    <t>232,32</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</si>
  <si>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</si>
  <si>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</si>
  <si>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</si>
  <si>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8,50</t>
  </si>
  <si>
    <t xml:space="preserve">COTOVELO/JOELHO 90 GRAUS, EM POLIPROPILENO, PN 16, PARA TUBOS PEAD, 20 X 20 MM - LIGACAO PREDIAL DE AGUA                                                                                                                                                                                                                                                                                                                                                                                                  </t>
  </si>
  <si>
    <t xml:space="preserve">COTOVELO/JOELHO 90 GRAUS, EM POLIPROPILENO, PN 16, PARA TUBOS PEAD, 32 X 32 MM - LIGACAO PREDIAL DE AGUA                                                                                                                                                                                                                                                                                                                                                                                                  </t>
  </si>
  <si>
    <t xml:space="preserve">COLAR DE TOMADA EM POLIPROPILENO, PP, COM PARAFUSOS, PARA PEAD, 63 X 1/2" - LIGACAO PREDIAL DE AGUA                                                                                                                                                                                                                                                                                                                                                                                                       </t>
  </si>
  <si>
    <t xml:space="preserve">COLAR DE TOMADA EM POLIPROPILENO, PP, COM PARAFUSOS, PARA PEAD, 63 X 3/4" - LIGACAO PREDIAL DE AGUA                                                                                                                                                                                                                                                                                                                                                                                                       </t>
  </si>
  <si>
    <t>18,47</t>
  </si>
  <si>
    <t xml:space="preserve">TE DE SERVICO INTEGRADO, EM POLIPROPILENO (PP), PARA TUBOS EM PEAD/PVC, 60 X 20 MM - LIGACAO PREDIAL DE AGUA                                                                                                                                                                                                                                                                                                                                                                                              </t>
  </si>
  <si>
    <t>43,40</t>
  </si>
  <si>
    <t xml:space="preserve">TE DE SERVICO INTEGRADO, EM POLIPROPILENO (PP), PARA TUBOS EM PEAD/PVC, 60 X 32 MM - LIGACAO PREDIAL DE AGUA                                                                                                                                                                                                                                                                                                                                                                                              </t>
  </si>
  <si>
    <t>59,32</t>
  </si>
  <si>
    <t xml:space="preserve">TE DE SERVICO INTEGRADO, EM POLIPROPILENO (PP), PARA TUBOS EM PEAD, 63 X 20 MM - LIGACAO PREDIAL DE AGUA                                                                                                                                                                                                                                                                                                                                                                                                  </t>
  </si>
  <si>
    <t>55,53</t>
  </si>
  <si>
    <t xml:space="preserve">UNIAO EM POLIPROPILENO (PP), PARA TUBO EM PEAD, 32 MM - LIGACAO PREDIAL DE AGUA                                                                                                                                                                                                                                                                                                                                                                                                                           </t>
  </si>
  <si>
    <t>12,75</t>
  </si>
  <si>
    <t xml:space="preserve">LUVA, PEAD PE 100, DE 20 MM, PARA ELETROFUSAO                                                                                                                                                                                                                                                                                                                                                                                                                                                             </t>
  </si>
  <si>
    <t xml:space="preserve">LUVA, PEAD PE 100, DE 32 MM, PARA ELETROFUSAO                                                                                                                                                                                                                                                                                                                                                                                                                                                             </t>
  </si>
  <si>
    <t xml:space="preserve">LUVA, PEAD PE 100,  DE 63 MM, PARA ELETROFUSAO                                                                                                                                                                                                                                                                                                                                                                                                                                                            </t>
  </si>
  <si>
    <t>27,42</t>
  </si>
  <si>
    <t xml:space="preserve">LUVA, PEAD PE 100, DE 125 MM, PARA ELETROFUSAO                                                                                                                                                                                                                                                                                                                                                                                                                                                            </t>
  </si>
  <si>
    <t xml:space="preserve">LUVA, PEAD PE 100, DE 200 MM, PARA ELETROFUSAO                                                                                                                                                                                                                                                                                                                                                                                                                                                            </t>
  </si>
  <si>
    <t>225,41</t>
  </si>
  <si>
    <t xml:space="preserve">LUVA, PEAD PE 100,  DE 400 MM, PARA ELETROFUSAO                                                                                                                                                                                                                                                                                                                                                                                                                                                           </t>
  </si>
  <si>
    <t>2.850,53</t>
  </si>
  <si>
    <t xml:space="preserve">COTOVELO 90 GRAUS, PEAD PE 100, DE 20 MM, PARA ELETROFUSAO                                                                                                                                                                                                                                                                                                                                                                                                                                                </t>
  </si>
  <si>
    <t>31,12</t>
  </si>
  <si>
    <t xml:space="preserve">COTOVELO 90 GRAUS, PEAD PE 100, DE 32 MM, PARA ELETROFUSAO                                                                                                                                                                                                                                                                                                                                                                                                                                                </t>
  </si>
  <si>
    <t xml:space="preserve">COTOVELO 90 GRAUS, PEAD PE 100, DE 63 MM, PARA ELETROFUSAO                                                                                                                                                                                                                                                                                                                                                                                                                                                </t>
  </si>
  <si>
    <t>77,86</t>
  </si>
  <si>
    <t xml:space="preserve">COTOVELO 90 GRAUS, PEAD PE 100, DE 125 MM, PARA ELETROFUSAO                                                                                                                                                                                                                                                                                                                                                                                                                                               </t>
  </si>
  <si>
    <t>248,31</t>
  </si>
  <si>
    <t xml:space="preserve">COTOVELO 90 GRAUS, PEAD PE 100, DE 200 MM, PARA ELETROFUSAO                                                                                                                                                                                                                                                                                                                                                                                                                                               </t>
  </si>
  <si>
    <t>2.315,24</t>
  </si>
  <si>
    <t xml:space="preserve">COTOVELO 45 GRAUS, PEAD PE 100, DE 32 MM, PARA ELETROFUSAO                                                                                                                                                                                                                                                                                                                                                                                                                                                </t>
  </si>
  <si>
    <t xml:space="preserve">COTOVELO 45 GRAUS, PEAD PE 100, DE 40 MM, PARA ELETROFUSAO                                                                                                                                                                                                                                                                                                                                                                                                                                                </t>
  </si>
  <si>
    <t xml:space="preserve">COTOVELO 45 GRAUS, PEAD PE 100, DE 63 MM, PARA ELETROFUSAO                                                                                                                                                                                                                                                                                                                                                                                                                                                </t>
  </si>
  <si>
    <t>49,81</t>
  </si>
  <si>
    <t xml:space="preserve">COTOVELO 45 GRAUS, PEAD PE 100, DE 125 MM, PARA ELETROFUSAO                                                                                                                                                                                                                                                                                                                                                                                                                                               </t>
  </si>
  <si>
    <t xml:space="preserve">COTOVELO 45 GRAUS, PEAD PE 100, DE 200 MM, PARA ELETROFUSAO                                                                                                                                                                                                                                                                                                                                                                                                                                               </t>
  </si>
  <si>
    <t>1.623,44</t>
  </si>
  <si>
    <t xml:space="preserve">TE DE SERVICO, PEAD PE 100, DE 63 X 20 MM, PARA ELETROFUSAO                                                                                                                                                                                                                                                                                                                                                                                                                                               </t>
  </si>
  <si>
    <t>162,44</t>
  </si>
  <si>
    <t xml:space="preserve">TE DE SERVICO, PEAD PE 100, DE 63 X 32 MM, PARA ELETROFUSAO                                                                                                                                                                                                                                                                                                                                                                                                                                               </t>
  </si>
  <si>
    <t xml:space="preserve">TE DE SERVICO, PEAD PE 100, DE 63 X 63 MM, PARA ELETROFUSAO                                                                                                                                                                                                                                                                                                                                                                                                                                               </t>
  </si>
  <si>
    <t>195,65</t>
  </si>
  <si>
    <t xml:space="preserve">TE DE SERVICO, PEAD PE 100, DE 125 X 20 MM, PARA ELETROFUSAO                                                                                                                                                                                                                                                                                                                                                                                                                                              </t>
  </si>
  <si>
    <t>204,66</t>
  </si>
  <si>
    <t xml:space="preserve">TE DE SERVICO, PEAD PE 100, DE 125 X 32 MM, PARA ELETROFUSAO                                                                                                                                                                                                                                                                                                                                                                                                                                              </t>
  </si>
  <si>
    <t>208,13</t>
  </si>
  <si>
    <t xml:space="preserve">TE DE SERVICO, PEAD PE 100, DE 125 X 63 MM, PARA ELETROFUSAO                                                                                                                                                                                                                                                                                                                                                                                                                                              </t>
  </si>
  <si>
    <t>315,47</t>
  </si>
  <si>
    <t xml:space="preserve">TE DE SERVICO, PEAD PE 100, DE 200 X 20 MM, PARA ELETROFUSAO                                                                                                                                                                                                                                                                                                                                                                                                                                              </t>
  </si>
  <si>
    <t>343,91</t>
  </si>
  <si>
    <t xml:space="preserve">TE DE SERVICO, PEAD PE 100, DE 200 X 32 MM, PARA ELETROFUSAO                                                                                                                                                                                                                                                                                                                                                                                                                                              </t>
  </si>
  <si>
    <t>349,29</t>
  </si>
  <si>
    <t xml:space="preserve">TE DE SERVICO, PEAD PE 100, DE 200 X 63 MM, PARA ELETROFUSAO                                                                                                                                                                                                                                                                                                                                                                                                                                              </t>
  </si>
  <si>
    <t>479,11</t>
  </si>
  <si>
    <t xml:space="preserve">TUBO DE CONCRETO SIMPLES PARA AGUAS PLUVIAIS, CLASSE PS1, COM ENCAIXE MACHO E FEMEA, DIAMETRO NOMINAL DE 200 MM                                                                                                                                                                                                                                                                                                                                                                                           </t>
  </si>
  <si>
    <t>28,18</t>
  </si>
  <si>
    <t xml:space="preserve">TUBO DE CONCRETO SIMPLES PARA AGUAS PLUVIAIS, CLASSE PS1, COM ENCAIXE MACHO E FEMEA, DIAMETRO NOMINAL DE 300 MM                                                                                                                                                                                                                                                                                                                                                                                           </t>
  </si>
  <si>
    <t>39,46</t>
  </si>
  <si>
    <t xml:space="preserve">TUBO DE CONCRETO SIMPLES PARA AGUAS PLUVIAIS, CLASSE PS1, COM ENCAIXE MACHO E FEMEA, DIAMETRO NOMINAL DE 400 MM                                                                                                                                                                                                                                                                                                                                                                                           </t>
  </si>
  <si>
    <t>55,09</t>
  </si>
  <si>
    <t xml:space="preserve">TUBO DE CONCRETO SIMPLES PARA AGUAS PLUVIAIS, CLASSE PS1, COM ENCAIXE MACHO E FEMEA, DIAMETRO NOMINAL DE 500 MM                                                                                                                                                                                                                                                                                                                                                                                           </t>
  </si>
  <si>
    <t>80,08</t>
  </si>
  <si>
    <t xml:space="preserve">TUBO DE CONCRETO SIMPLES PARA AGUAS PLUVIAIS, CLASSE PS1, COM ENCAIXE MACHO E FEMEA, DIAMETRO NOMINAL DE 600 MM                                                                                                                                                                                                                                                                                                                                                                                           </t>
  </si>
  <si>
    <t>92,22</t>
  </si>
  <si>
    <t xml:space="preserve">MANGUEIRA CRISTAL, LISA, PVC TRANSPARENTE, 1/4" X1 MM                                                                                                                                                                                                                                                                                                                                                                                                                                                     </t>
  </si>
  <si>
    <t xml:space="preserve">MANGUEIRA CRISTAL, LISA, PVC TRANSPARENTE, 1/4" X1,5 MM                                                                                                                                                                                                                                                                                                                                                                                                                                                   </t>
  </si>
  <si>
    <t xml:space="preserve">MANGUEIRA CRISTAL PARA NIVEL, LISA, PVC TRANSPARENTE, 5/16" X1 MM                                                                                                                                                                                                                                                                                                                                                                                                                                         </t>
  </si>
  <si>
    <t xml:space="preserve">MANGUEIRA CRISTAL PARA NIVEL, LISA, PVC TRANSPARENTE, 3/8" X1,5 MM                                                                                                                                                                                                                                                                                                                                                                                                                                        </t>
  </si>
  <si>
    <t xml:space="preserve">MANGUEIRA CRISTAL, LISA, PVC TRANSPARENTE, 1/2" X 2 MM                                                                                                                                                                                                                                                                                                                                                                                                                                                    </t>
  </si>
  <si>
    <t xml:space="preserve">MANGUEIRA CRISTAL, LISA, PVC TRANSPARENTE, 3/4" X 2 MM                                                                                                                                                                                                                                                                                                                                                                                                                                                    </t>
  </si>
  <si>
    <t xml:space="preserve">MANGUEIRA CRISTAL TRANCADA, PVC COM REFORCO, PRESSAO DE TRABALHO (PT) 250 LBS/POL2, DE 1" X *3,4* MM                                                                                                                                                                                                                                                                                                                                                                                                      </t>
  </si>
  <si>
    <t xml:space="preserve">MANGUEIRA CRISTAL TRANCADA, PVC COM REFORCO, COM PRESSAO DE TRABALHO (PT) 250 LBS/POL2, DE 3/4" X *2,8* MM                                                                                                                                                                                                                                                                                                                                                                                                </t>
  </si>
  <si>
    <t xml:space="preserve">ADUELA/ GALERIA PRE-MOLDADA DE CONCRETO ARMADO, SECAO QUADRADA INTERNA DE 1,50 X 1,50 M (L X A), MISULA DE 20 X 20 CM, C = 1,00 M, ESPESSURA MIN = 15 CM, TB-45 E FCK DO CONCRETO = 30 MPA                                                                                                                                                                                                                                                                                                                </t>
  </si>
  <si>
    <t xml:space="preserve">ADUELA/ GALERIA PRE-MOLDADA DE CONCRETO ARMADO, SECAO RETANGULAR INTERNA DE 2,50 X 2,50 M (L X A), MISULA DE 20 X 20 CM, C = 1,00 M, ESPESSURA MIN = 15 CM, TB-45 E FCK DO CONCRETO = 30 MPA                                                                                                                                                                                                                                                                                                              </t>
  </si>
  <si>
    <t xml:space="preserve">ADUELA/ GALERIA PRE-MOLDADA DE CONCRETO ARMADO, SECAO RETANGULAR INTERNA DE 2,00 X 2,00 M (L X A), MISULA DE 20 X 20 CM, C = 1,00 M, ESPESSURA MIN = 15 CM, TB-45 E FCK DO CONCRETO = 30 MPA                                                                                                                                                                                                                                                                                                              </t>
  </si>
  <si>
    <t xml:space="preserve">ADUELA/ GALERIA PRE-MOLDADA DE CONCRETO ARMADO, SECAO RETANGULAR INTERNA DE 3,00 X 3,00 M (L X A), MISULA DE 20 X 20 CM, C = 1.00 M, ESPESSURA MIN = 20 CM, TB-45 E FCK DO CONCRETO = 30 MPA                                                                                                                                                                                                                                                                                                              </t>
  </si>
  <si>
    <t xml:space="preserve">MINICARREGADEIRA SOBRE RODAS, POTENCIA LIQUIDA DE *47* HP, CAPACIDADE NOMINAL DE OPERACAO DE *646* KG                                                                                                                                                                                                                                                                                                                                                                                                     </t>
  </si>
  <si>
    <t xml:space="preserve">MANIPULADOR TELESCOPICO, POTENCIA DE 85 HP, CAPACIDADE DE CARGA DE 3.500 KG, ALTURA MAXIMA DE ELEVACAO DE 12,3 M                                                                                                                                                                                                                                                                                                                                                                                          </t>
  </si>
  <si>
    <t>520.000,00</t>
  </si>
  <si>
    <t xml:space="preserve">PORTA DE ENROLAR MANUAL COMPLETA, PERFIL MEIA CANA CEGA, EM ACO GALVANIZADO COM PINTURA ELETROSTATICA, CHAPA NUMERO 24 " (SEM INSTALACAO)                                                                                                                                                                                                                                                                                                                                                                 </t>
  </si>
  <si>
    <t>766,22</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</si>
  <si>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</si>
  <si>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</si>
  <si>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</si>
  <si>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</si>
  <si>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MANIPULADOR TELESCOPICO, POTENCIA DE 101 HP, CAPACIDADE DE CARGA DE 3.500 KG, ALTURA MAXIMA DE ELEVACAO DE 12 M                                                                                                                                                                                                                                                                                                                                                                                           </t>
  </si>
  <si>
    <t>584.893,24</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</si>
  <si>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</si>
  <si>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</si>
  <si>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SACO DE RAFIA PARA ENTULHO, NOVO, LISO (SEM CLICHE), *60 x 90* CM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</si>
  <si>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</si>
  <si>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</si>
  <si>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</si>
  <si>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</si>
  <si>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20 M, TECIDO EM FIO DE POLIESTER E TUBO INTERNO EM BORRACHA SINTETICA, COM UNIOES                                                                                                                                                                                                                                                                                                                                                                 </t>
  </si>
  <si>
    <t xml:space="preserve">EMULSAO EXPLOSIVA EM CARTUCHOS DE 2" X 24", DENSIDADE 1.15 G/CM3, INICIACAO ESPOLETA N. 8 / CORDEL                                                                                                                                                                                                                                                                                                                                                                                                        </t>
  </si>
  <si>
    <t xml:space="preserve">EMULSAO EXPLOSIVA EM CARTUCHOS DE 1" X 8", DENSIDADE 1.15 G/CM3, INICIACAO ESPOLETA N. 8 / CORDEL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</si>
  <si>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</si>
  <si>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</si>
  <si>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2 1/4" X 24", DENSIDADE 1.15 G/CM3, INICIACAO ESPOLETA N. 8 / CORDEL                                                                                                                                                                                                                                                                                                                                                                                                    </t>
  </si>
  <si>
    <t xml:space="preserve">EMULSAO EXPLOSIVA EM CARTUCHOS DE 2 1/2" X 24", DENSIDADE 1.15 G/CM3, INICIACAO ESPOLETA N. 8 / CORDEL                                                                                                                                                                                                                                                                                                                                                                                                    </t>
  </si>
  <si>
    <t xml:space="preserve">PLACA DE SINALIZACAO DE SEGURANCA CONTRA INCENDIO, FOTOLUMINESCENTE, RETANGULAR, *13 X 26* CM, EM PVC *2* MM ANTI-CHAMAS (SIMBOLOS, CORES E PICTOGRAMAS CONFORME NBR 16820)                                                                                                                                                                                                                                                                                                                               </t>
  </si>
  <si>
    <t xml:space="preserve">PROJETOR DE ARGAMASSA, CAPACIDADE DE PROJECAO 1,5 M3/H, ALCANCE DA PROJECAO 30 ATE 60 M, MOTOR ELETRICO TRIFASICO                                                                                                                                                                                                                                                                                                                                                                                         </t>
  </si>
  <si>
    <t>96.201,50</t>
  </si>
  <si>
    <t xml:space="preserve">MISTURADOR DE ARGAMASSA, EIXO HORIZONTAL, CAPACIDADE DE MISTURA 300 KG, MOTOR ELETRICO TRIFASICO 220/380 V, POTENCIA 5 CV                                                                                                                                                                                                                                                                                                                                                                                 </t>
  </si>
  <si>
    <t>15.637,86</t>
  </si>
  <si>
    <t xml:space="preserve">MISTURADOR DE ARGAMASSA, EIXO HORIZONTAL, CAPACIDADE DE MISTURA 600 KG, MOTOR ELETRICO TRIFASICO 220/380 V, POTENCIA 7,5 CV                                                                                                                                                                                                                                                                                                                                                                               </t>
  </si>
  <si>
    <t>18.606,95</t>
  </si>
  <si>
    <t xml:space="preserve">MISTURADOR DE ARGAMASSA, EIXO HORIZONTAL, CAPACIDADE DE MISTURA 160 KG, MOTOR ELETRICO TRIFASICO 220/380 V, POTENCIA 3 CV                                                                                                                                                                                                                                                                                                                                                                                 </t>
  </si>
  <si>
    <t>14.785,22</t>
  </si>
  <si>
    <t xml:space="preserve">PROJETOR DE ARGAMASSA, CAPACIDADE DE PROJECAO 2,0 M3/H, ALCANCE DA PROJECAO ATE 50 M, MOTOR ELETRICO TRIFASICO                                                                                                                                                                                                                                                                                                                                                                                            </t>
  </si>
  <si>
    <t>127.514,60</t>
  </si>
  <si>
    <t xml:space="preserve">ARGAMASSA INDUSTRIALIZADA PARA CHAPISCO ROLADO                                                                                                                                                                                                                                                                                                                                                                                                                                                            </t>
  </si>
  <si>
    <t xml:space="preserve">ARGAMASSA INDUSTRIALIZADA PARA CHAPISCO COLANTE                                                                                                                                                                                                                                                                                                                                                                                                                                                           </t>
  </si>
  <si>
    <t>1,32</t>
  </si>
  <si>
    <t xml:space="preserve">ESGUICHO JATO REGULAVEL, TIPO ELKHART, ENGATE RAPIDO 1 1/2", PARA COMBATE A INCENDIO                                                                                                                                                                                                                                                                                                                                                                                                                      </t>
  </si>
  <si>
    <t>234,87</t>
  </si>
  <si>
    <t xml:space="preserve">ESGUICHO JATO REGULAVEL, TIPO ELKHART, ENGATE RAPIDO 2 1/2", PARA COMBATE A INCENDIO                                                                                                                                                                                                                                                                                                                                                                                                                      </t>
  </si>
  <si>
    <t>285,71</t>
  </si>
  <si>
    <t xml:space="preserve">PLACA DE SINALIZACAO DE SEGURANCA CONTRA INCENDIO, FOTOLUMINESCENTE, QUADRADA, *20 X 20* CM, EM PVC *2* MM ANTI-CHAMAS (SIMBOLOS, CORES E PICTOGRAMAS CONFORME NBR 16820)                                                                                                                                                                                                                                                                                                                                 </t>
  </si>
  <si>
    <t>28,91</t>
  </si>
  <si>
    <t xml:space="preserve">PLACA DE SINALIZACAO DE SEGURANCA CONTRA INCENDIO, FOTOLUMINESCENTE, QUADRADA, *14 X 14* CM, EM PVC *2* MM ANTI-CHAMAS (SIMBOLOS, CORES E PICTOGRAMAS CONFORME NBR 16820)                                                                                                                                                                                                                                                                                                                                 </t>
  </si>
  <si>
    <t xml:space="preserve">PLACA DE SINALIZACAO DE SEGURANCA CONTRA INCENDIO, FOTOLUMINESCENTE, RETANGULAR, *20 X 40* CM, EM PVC *2* MM ANTI-CHAMAS (SIMBOLOS, CORES E PICTOGRAMAS CONFORME NBR 16820)                                                                                                                                                                                                                                                                                                                               </t>
  </si>
  <si>
    <t>46,61</t>
  </si>
  <si>
    <t xml:space="preserve">PLACA DE SINALIZACAO DE SEGURANCA CONTRA INCENDIO, FOTOLUMINESCENTE, RETANGULAR, *12 X 40* CM, EM PVC *2* MM ANTI-CHAMAS (SIMBOLOS, CORES E PICTOGRAMAS CONFORME NBR 16820)                                                                                                                                                                                                                                                                                                                               </t>
  </si>
  <si>
    <t>35,47</t>
  </si>
  <si>
    <t xml:space="preserve">PLACA DE SINALIZACAO DE SEGURANCA CONTRA INCENDIO - ALERTA, TRIANGULAR, BASE DE *30* CM, EM PVC *2* MM ANTI-CHAMAS (SIMBOLOS, CORES E PICTOGRAMAS CONFORME NBR 16820)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</si>
  <si>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</si>
  <si>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</si>
  <si>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PORTAO BASCULANTE, MANUAL, EM ACO GALVANIZADO, CHAPA 26, TIPO LAMBRIL, COM REQUADRO, ACABAMENTO NATURAL                                                                                                                                                                                                                                                                                                                                                                                                   </t>
  </si>
  <si>
    <t xml:space="preserve">PINO DE ACO COM ARRUELA CONICA, DIAMETRO ARRUELA = *23* MM E COMP HASTE = *27* MM (ACAO INDIRETA)                                                                                                                                                                                                                                                                                                                                                                                                         </t>
  </si>
  <si>
    <t>45,05</t>
  </si>
  <si>
    <t xml:space="preserve">MISTURADOR MONOCOMANDO PARA CHUVEIRO, BASE BRUTA, METALICO COM ACABAMENTO CROMADO                                                                                                                                                                                                                                                                                                                                                                                                                         </t>
  </si>
  <si>
    <t>423,29</t>
  </si>
  <si>
    <t xml:space="preserve">VALVULA DE ESCOAMENTO PARA TANQUE, EM METAL CROMADO, 1.1/2 ", SEM LADRAO, COM TAMPAO PLASTICO                                                                                                                                                                                                                                                                                                                                                                                                             </t>
  </si>
  <si>
    <t xml:space="preserve">TANQUE SIMPLES EM MARMORE SINTETICO COM COLUNA, CAPACIDADE *22* L, *60 X 46* CM                                                                                                                                                                                                                                                                                                                                                                                                                           </t>
  </si>
  <si>
    <t>354,80</t>
  </si>
  <si>
    <t xml:space="preserve">SUPORTE MAO-FRANCESA EM ACO, ABAS IGUAIS 30 CM, CAPACIDADE MINIMA 60 KG, BRANCO                                                                                                                                                                                                                                                                                                                                                                                                                           </t>
  </si>
  <si>
    <t xml:space="preserve">SUPORTE MAO-FRANCESA EM ACO, ABAS IGUAIS 40 CM, CAPACIDADE MINIMA 70 KG, BRANCO                                                                                                                                                                                                                                                                                                                                                                                                                           </t>
  </si>
  <si>
    <t xml:space="preserve">BLOCO CERAMICO / TIJOLO VAZADO PARA ALVENARIA DE VEDACAO, FUROS NA VERTICAL,, 9 X 19 X 39 CM (NBR 15270)                                                                                                                                                                                                                                                                                                                                                                                                  </t>
  </si>
  <si>
    <t xml:space="preserve">BLOCO CERAMICO / TIJOLO VAZADO PARA ALVENARIA DE VEDACAO, FUROS NA VERTICAL, 14 X 19 X 39 CM (NBR 15270)                                                                                                                                                                                                                                                                                                                                                                                                  </t>
  </si>
  <si>
    <t xml:space="preserve">BLOCO CERAMICO / TIJOLO VAZADO PARA ALVENARIA DE VEDACAO, FUROS NA VERTICAL, 19 X 19 X 39 CM (NBR 15270)                                                                                                                                                                                                                                                                                                                                                                                                  </t>
  </si>
  <si>
    <t xml:space="preserve">ARGAMASSA COLANTE TIPO AC III                                                                                                                                                                                                                                                                                                                                                                                                                                                                             </t>
  </si>
  <si>
    <t>1,99</t>
  </si>
  <si>
    <t xml:space="preserve">ARGAMASSA COLANTE TIPO AC III E                                                                                                                                                                                                                                                                                                                                                                                                                                                                           </t>
  </si>
  <si>
    <t xml:space="preserve">BATE-ESTACAS POR GRAVIDADE, POTENCIA160 HP, PESO DO MARTELO ATE 3 TONELADAS                                                                                                                                                                                                                                                                                                                                                                                                                               </t>
  </si>
  <si>
    <t xml:space="preserve">CONJUNTO MONTADO ESTOPIM COM ESPOLETA COMUM NUMERO 8, COM CABECA ACENDEDORA, 1,5 M                                                                                                                                                                                                                                                                                                                                                                                                                        </t>
  </si>
  <si>
    <t>44,02</t>
  </si>
  <si>
    <t xml:space="preserve">ACESSORIO INICIADOR NAO ELETRICO, TUBO DE 6 M, TEMPO DE RETARDO DE *160* MS                                                                                                                                                                                                                                                                                                                                                                                                                               </t>
  </si>
  <si>
    <t>112,73</t>
  </si>
  <si>
    <t xml:space="preserve">ACESSORIO DE LIGACAO NAO ELETRICO PARA CARGAS EXPLOSIVAS, TUBO DE 6 M                                                                                                                                                                                                                                                                                                                                                                                                                                     </t>
  </si>
  <si>
    <t>121,11</t>
  </si>
  <si>
    <t xml:space="preserve">CORDEL DETONANTE, NP 05 G/M                                                                                                                                                                                                                                                                                                                                                                                                                                                                               </t>
  </si>
  <si>
    <t>9,78</t>
  </si>
  <si>
    <t xml:space="preserve">OPERADOR DE BETONEIRA ESTACIONARIA / MISTURADOR                                                                                                                                                                                                                                                                                                                                                                                                                                                           </t>
  </si>
  <si>
    <t xml:space="preserve">TELA ARAME GALVANIZADO REVESTIDO COM POLIMERO, MALHA HEXAGONAL DUPLA TORCAO, 8 X 10 CM (ZN/AL REVESTIDO COM POLIMERO), FIO *2,4* MM                                                                                                                                                                                                                                                                                                                                                                       </t>
  </si>
  <si>
    <t>63,51</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</si>
  <si>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</si>
  <si>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</si>
  <si>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</si>
  <si>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</si>
  <si>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</si>
  <si>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</si>
  <si>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CACAMBA METALICA BASCULANTE COM CAPACIDADE DE 6 M3 (INCLUI MONTAGEM, NAO INCLUI CAMINHAO)                                                                                                                                                                                                                                                                                                                                                                                                                 </t>
  </si>
  <si>
    <t xml:space="preserve">CACAMBA METALICA BASCULANTE COM CAPACIDADE DE 10 M3 (INCLUI MONTAGEM, NAO INCLUI CAMINHAO)                                                                                                                                                                                                                                                                                                                                                                                                                </t>
  </si>
  <si>
    <t xml:space="preserve">CACAMBA METALICA BASCULANTE COM CAPACIDADE DE 8 M3 (INCLUI MONTAGEM, NAO INCLUI CAMINHAO)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</si>
  <si>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</si>
  <si>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8 M3 (INCLUI MONTAGEM, NAO INCLUI CAMINHAO)                                                                                                                                                                                                                                                                                                                                                                                                       </t>
  </si>
  <si>
    <t xml:space="preserve">TANQUE DE ACO PARA TRANSPORTE DE AGUA COM CAPACIDADE DE 6 M3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</si>
  <si>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</si>
  <si>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</si>
  <si>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SEMIRREBOQUE COM TRES EIXOS, PARA TRANSPORTE DE CARGA SECA, DIMENSOES APROXIMADAS 2,60 X 12,50 X 0,50 M (NAO INCLUI CAVALO MECANICO)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</si>
  <si>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</si>
  <si>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</si>
  <si>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CAMINHAO TRUCADO, PESO BRUTO TOTAL 23000 KG, CARGA UTIL MAXIMA 16360 KG, CABINE ESTENDIDA, DISTANCIA ENTRE EIXOS 3,56 M, POTENCIA 277 CV (INCLUI CABINE E CHASSI, NAO INCLUI CARROCERIA)                                                                                                                                                                                                                                                                                                                  </t>
  </si>
  <si>
    <t>766.181,41</t>
  </si>
  <si>
    <t xml:space="preserve">CAMINHAO TOCO, PESO BRUTO TOTAL 9600 KG, CARGA UTIL MAXIMA 6190 KG, DISTANCIA ENTRE EIXOS 3,70 M, POTENCIA 156 CV (INCLUI CABINE E CHASSI, NAO INCLUI CARROCERIA)                                                                                                                                                                                                                                                                                                                                         </t>
  </si>
  <si>
    <t>466.249,41</t>
  </si>
  <si>
    <t xml:space="preserve">CAMINHAO TOCO, PESO BRUTO TOTAL 16000 KG, CARGA UTIL MAXIMA 11030 KG, DISTANCIA ENTRE EIXOS 5,41 M, POTENCIA 185 CV (INCLUI CABINE E CHASSI, NAO INCLUI CARROCERIA)                                                                                                                                                                                                                                                                                                                                       </t>
  </si>
  <si>
    <t>588.651,54</t>
  </si>
  <si>
    <t xml:space="preserve">CAMINHAO TOCO, PESO BRUTO TOTAL 14300 KG, CARGA UTIL MAXIMA 9480 KG, DISTANCIA ENTRE EIXOS 4,80 M, POTENCIA 185 CV (INCLUI CABINE E CHASSI, NAO INCLUI CARROCERIA)                                                                                                                                                                                                                                                                                                                                        </t>
  </si>
  <si>
    <t>536.140,12</t>
  </si>
  <si>
    <t xml:space="preserve">CAMINHAO TOCO, PESO BRUTO TOTAL 16000 KG, CARGA UTIL MAXIMA 10600 KG, DISTANCIA ENTRE EIXOS 4,80 M, POTENCIA 277 CV (INCLUI CABINE E CHASSI, NAO INCLUI CARROCERIA)                                                                                                                                                                                                                                                                                                                                       </t>
  </si>
  <si>
    <t>597.995,26</t>
  </si>
  <si>
    <t xml:space="preserve">CAMINHAO TRUCADO, PESO BRUTO TOTAL 23000 KG, CARGA UTIL MAXIMA 15285 KG, DISTANCIA ENTRE EIXOS 4,80 M, POTENCIA 326 CV (INCLUI CABINE E CHASSI, NAO INCLUI CARROCERIA)                                                                                                                                                                                                                                                                                                                                    </t>
  </si>
  <si>
    <t>741.887,83</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</si>
  <si>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</si>
  <si>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</si>
  <si>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LIMPADORA A SUCCAO, TANQUE 12000 L, BASCULAMENTO HIDRAULICO,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</si>
  <si>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</si>
  <si>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</si>
  <si>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</si>
  <si>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HIDROJATEADORA PARA DESOBSTRUCAO DE REDES E GALERIAS, TANQUE 7000 L, BOMBA TRIPLEX 120 KGF/CM2 128 L/MIN (INCLUI MONTAGEM, NAO INCLUI CAMINHAO)                                                                                                                                                                                                                                                                                                                                                           </t>
  </si>
  <si>
    <t xml:space="preserve">LIMPADORA DE SUCCAO TANQUE 7000 L, BOMBA 12 M3/MIN 95% VACUO (INCLUI MONTAGEM, NAO INCLUI CAMINHAO)                                                                                                                                                                                                                                                                                                                                                                                                       </t>
  </si>
  <si>
    <t xml:space="preserve">EQUIPAMENTO DE LIMPEZA COMBINADO (VACUO/ALTA PRESSAO) 95% VACUO, TANQUE 7000 L, BOMBA 140 KGF/CM2 66 L/MIN COM MOTOR INDEPENDENTE A DIESEL DE 60 CV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</si>
  <si>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</si>
  <si>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10000 KG, MOMENTO MAXIMO DE CARGA 23 TM , ALCANCE MAXIMO HORIZONTAL 11,80 M, PARA MONTAGEM SOBRE CHASSI DE CAMINHAO PBT MINIMO 15000 KG (INCLUI MONTAGEM, NAO INCLUI CAMINHAO)                                                                                                                                                                                                                                                                           </t>
  </si>
  <si>
    <t xml:space="preserve">ELEVADOR DE CREMALHEIRA CABINE FECHADA 1,5 X 2,5 X 2,35 M (UMA POR TORRE), CAPACIDADE DE CARGA 1200 KG (15 PESSOAS), TORRE  24 M (16 MODULOS), FREIO DE SEGURANCA, LIMITADOR DE CARGA                                                                                                                                                                                                                                                                                                                     </t>
  </si>
  <si>
    <t xml:space="preserve">BLOCO DE CONCRETO ESTRUTURAL 14 X 19 X 29 CM, FBK 12 MPA (NBR 6136)                                                                                                                                                                                                                                                                                                                                                                                                                                       </t>
  </si>
  <si>
    <t>4,81</t>
  </si>
  <si>
    <t xml:space="preserve">TE PVC, SOLDAVEL, COM ROSCA NA BOLSA CENTRAL, 90 GRAUS, 25 MM X 3/4", PARA AGUA FRIA PREDIAL                                                                                                                                                                                                                                                                                                                                                                                                              </t>
  </si>
  <si>
    <t>4,71</t>
  </si>
  <si>
    <t xml:space="preserve">TE SANITARIO, PVC, DN 40 X 40 MM, SERIE NORMAL, PARA ESGOTO PREDIAL                                                                                                                                                                                                                                                                                                                                                                                                                                       </t>
  </si>
  <si>
    <t xml:space="preserve">JOELHO PVC, SOLDAVEL, PB, 90 GRAUS, DN 40 MM, PARA ESGOTO PREDIAL                                                                                                                                                                                                                                                                                                                                                                                                                                         </t>
  </si>
  <si>
    <t xml:space="preserve">JOELHO PVC, SOLDAVEL, PB, 90 GRAUS, DN 150 MM, PARA ESGOTO PREDIAL                                                                                                                                                                                                                                                                                                                                                                                                                                        </t>
  </si>
  <si>
    <t xml:space="preserve">JOELHO PVC, SOLDAVEL, PB, 45 GRAUS, DN 40 MM, PARA ESGOTO PREDIAL                                                                                                                                                                                                                                                                                                                                                                                                                                         </t>
  </si>
  <si>
    <t xml:space="preserve">JOELHO PVC, SOLDAVEL, PB, 45 GRAUS, DN 150 MM, PARA ESGOTO PREDIAL                                                                                                                                                                                                                                                                                                                                                                                                                                        </t>
  </si>
  <si>
    <t>71,79</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</si>
  <si>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</si>
  <si>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</si>
  <si>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</si>
  <si>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</si>
  <si>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</si>
  <si>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50,73</t>
  </si>
  <si>
    <t xml:space="preserve">JOELHO CPVC, SOLDAVEL, 90 GRAUS, 73 MM, PARA AGUA QUENTE                                                                                                                                                                                                                                                                                                                                                                                                                                                  </t>
  </si>
  <si>
    <t>109,02</t>
  </si>
  <si>
    <t xml:space="preserve">JOELHO CPVC, SOLDAVEL, 90 GRAUS, 89 MM, PARA AGUA QUENTE                                                                                                                                                                                                                                                                                                                                                                                                                                                  </t>
  </si>
  <si>
    <t>125,69</t>
  </si>
  <si>
    <t xml:space="preserve">JOELHO CPVC, SOLDAVEL, 45 GRAUS, 15 MM, PARA AGUA QUENTE                                                                                                                                                                                                                                                                                                                                                                                                                                                  </t>
  </si>
  <si>
    <t>3,43</t>
  </si>
  <si>
    <t xml:space="preserve">JOELHO CPVC, SOLDAVEL, 45 GRAUS, 22 MM, PARA AGUA QUENTE                                                                                                                                                                                                                                                                                                                                                                                                                                                  </t>
  </si>
  <si>
    <t>4,59</t>
  </si>
  <si>
    <t xml:space="preserve">JOELHO CPVC, SOLDAVEL, 45 GRAUS, 28 MM, PARA AGUA QUENTE                                                                                                                                                                                                                                                                                                                                                                                                                                                  </t>
  </si>
  <si>
    <t>6,62</t>
  </si>
  <si>
    <t xml:space="preserve">JOELHO CPVC, SOLDAVEL, 45 GRAUS, 35 MM, PARA AGUA QUENTE                                                                                                                                                                                                                                                                                                                                                                                                                                                  </t>
  </si>
  <si>
    <t xml:space="preserve">JOELHO CPVC, SOLDAVEL, 45 GRAUS, 42 MM, PARA AGUA QUENTE                                                                                                                                                                                                                                                                                                                                                                                                                                                  </t>
  </si>
  <si>
    <t xml:space="preserve">JOELHO CPVC, SOLDAVEL, 45 GRAUS, 54 MM, PARA AGUA QUENTE                                                                                                                                                                                                                                                                                                                                                                                                                                                  </t>
  </si>
  <si>
    <t>41,49</t>
  </si>
  <si>
    <t xml:space="preserve">JOELHO CPVC, SOLDAVEL, 45 GRAUS, 73 MM, PARA AGUA QUENTE                                                                                                                                                                                                                                                                                                                                                                                                                                                  </t>
  </si>
  <si>
    <t>104,84</t>
  </si>
  <si>
    <t xml:space="preserve">JOELHO CPVC, SOLDAVEL, 45 GRAUS, 89 MM, PARA AGUA QUENTE                                                                                                                                                                                                                                                                                                                                                                                                                                                  </t>
  </si>
  <si>
    <t>151,69</t>
  </si>
  <si>
    <t xml:space="preserve">CURVA CPVC, 90 GRAUS, SOLDAVEL, 15 MM, PARA AGUA QUENTE                                                                                                                                                                                                                                                                                                                                                                                                                                                   </t>
  </si>
  <si>
    <t xml:space="preserve">CURVA CPVC, 90 GRAUS, SOLDAVEL, 22 MM, PARA AGUA QUENTE                                                                                                                                                                                                                                                                                                                                                                                                                                                   </t>
  </si>
  <si>
    <t xml:space="preserve">CURVA CPVC, 90 GRAUS, SOLDAVEL, 28 MM, PARA AGUA QUENTE                                                                                                                                                                                                                                                                                                                                                                                                                                                   </t>
  </si>
  <si>
    <t>10,48</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</si>
  <si>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</si>
  <si>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</si>
  <si>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</si>
  <si>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</si>
  <si>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</si>
  <si>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</si>
  <si>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107,35</t>
  </si>
  <si>
    <t xml:space="preserve">LUVA CPVC, SOLDAVEL, 89 MM, PARA AGUA QUENTE PREDIAL                                                                                                                                                                                                                                                                                                                                                                                                                                                      </t>
  </si>
  <si>
    <t>123,31</t>
  </si>
  <si>
    <t xml:space="preserve">LUVA DE CORRER, CPVC, SOLDAVEL, 15 MM, PARA AGUA QUENTE PREDIAL                                                                                                                                                                                                                                                                                                                                                                                                                                           </t>
  </si>
  <si>
    <t xml:space="preserve">LUVA DE CORRER, CPVC, SOLDAVEL, 22 MM, PARA AGUA QUENTE PREDIAL                                                                                                                                                                                                                                                                                                                                                                                                                                           </t>
  </si>
  <si>
    <t>7,79</t>
  </si>
  <si>
    <t xml:space="preserve">LUVA DE CORRER, CPVC, SOLDAVEL, 28 MM, PARA AGUA QUENTE PREDIAL                                                                                                                                                                                                                                                                                                                                                                                                                                           </t>
  </si>
  <si>
    <t xml:space="preserve">LUVA DE CORRER, CPVC, SOLDAVEL, 35 MM, PARA AGUA QUENTE PREDIAL                                                                                                                                                                                                                                                                                                                                                                                                                                           </t>
  </si>
  <si>
    <t xml:space="preserve">LUVA DE CORRER, CPVC, SOLDAVEL, 42 MM, PARA AGUA QUENTE PREDIAL                                                                                                                                                                                                                                                                                                                                                                                                                                           </t>
  </si>
  <si>
    <t>23,00</t>
  </si>
  <si>
    <t xml:space="preserve">LUVA DE TRANSICAO DE CPVC X PVC, SOLDAVEL, 22 X 25 MM, PARA AGUA QUENTE                                                                                                                                                                                                                                                                                                                                                                                                                                   </t>
  </si>
  <si>
    <t xml:space="preserve">LUVA DE TRANSICAO, CPVC, SOLDAVEL, 42 MM X 1 1/2", PARA AGUA QUENTE                                                                                                                                                                                                                                                                                                                                                                                                                                       </t>
  </si>
  <si>
    <t>91,47</t>
  </si>
  <si>
    <t xml:space="preserve">LUVA DE TRANSICAO, CPVC, SOLDAVEL, 54 MM X 2", PARA AGUA QUENTE PREDIAL                                                                                                                                                                                                                                                                                                                                                                                                                                   </t>
  </si>
  <si>
    <t>145,35</t>
  </si>
  <si>
    <t xml:space="preserve">UNIAO, CPVC, SOLDAVEL, 15 MM, PARA AGUA QUENTE PREDIAL                                                                                                                                                                                                                                                                                                                                                                                                                                                    </t>
  </si>
  <si>
    <t xml:space="preserve">UNIAO, CPVC, SOLDAVEL, 22 MM, PARA AGUA QUENTE PREDIAL                                                                                                                                                                                                                                                                                                                                                                                                                                                    </t>
  </si>
  <si>
    <t>12,66</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</si>
  <si>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</si>
  <si>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</si>
  <si>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</si>
  <si>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</si>
  <si>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94,51</t>
  </si>
  <si>
    <t xml:space="preserve">UNIAO, CPVC, SOLDAVEL, 73 MM, PARA AGUA QUENTE PREDIAL                                                                                                                                                                                                                                                                                                                                                                                                                                                    </t>
  </si>
  <si>
    <t>123,19</t>
  </si>
  <si>
    <t xml:space="preserve">UNIAO, CPVC, SOLDAVEL, 89 MM, PARA AGUA QUENTE PREDIAL                                                                                                                                                                                                                                                                                                                                                                                                                                                    </t>
  </si>
  <si>
    <t>187,59</t>
  </si>
  <si>
    <t xml:space="preserve">ADAPTADOR, CPVC, SOLDAVEL, 15 MM, PARA AGUA QUENTE                                                                                                                                                                                                                                                                                                                                                                                                                                                        </t>
  </si>
  <si>
    <t xml:space="preserve">ADAPTADOR, CPVC, SOLDAVEL, 22 MM, PARA AGUA QUENTE                                                                                                                                                                                                                                                                                                                                                                                                                                                        </t>
  </si>
  <si>
    <t xml:space="preserve">CURVA DE TRANSPOSICAO, CPVC, SOLDAVEL, 15 MM                                                                                                                                                                                                                                                                                                                                                                                                                                                              </t>
  </si>
  <si>
    <t>6,63</t>
  </si>
  <si>
    <t xml:space="preserve">CURVA DE TRANSPOSICAO, CPVC, SOLDAVEL, 22 MM                                                                                                                                                                                                                                                                                                                                                                                                                                                              </t>
  </si>
  <si>
    <t>7,74</t>
  </si>
  <si>
    <t xml:space="preserve">BUCHA DE REDUCAO, CPVC, SOLDAVEL, 22 X 15 MM, PARA AGUA QUENTE                                                                                                                                                                                                                                                                                                                                                                                                                                            </t>
  </si>
  <si>
    <t>0,90</t>
  </si>
  <si>
    <t xml:space="preserve">BUCHA DE REDUCAO, CPVC, SOLDAVEL, 28 X 22 MM, PARA AGUA QUENTE                                                                                                                                                                                                                                                                                                                                                                                                                                            </t>
  </si>
  <si>
    <t>3,16</t>
  </si>
  <si>
    <t xml:space="preserve">BUCHA DE REDUCAO, CPVC, SOLDAVEL, 35 X 28 MM, PARA AGUA QUENTE                                                                                                                                                                                                                                                                                                                                                                                                                                            </t>
  </si>
  <si>
    <t>21,58</t>
  </si>
  <si>
    <t xml:space="preserve">BUCHA DE REDUCAO, CPVC, SOLDAVEL, 42 X 22 MM, PARA AGUA QUENTE                                                                                                                                                                                                                                                                                                                                                                                                                                            </t>
  </si>
  <si>
    <t>24,81</t>
  </si>
  <si>
    <t xml:space="preserve">CONECTOR, CPVC, SOLDAVEL, 15 MM X 1/2", PARA AGUA QUENTE                                                                                                                                                                                                                                                                                                                                                                                                                                                  </t>
  </si>
  <si>
    <t xml:space="preserve">CONECTOR, CPVC, SOLDAVEL, 22 MM X 1/2", PARA AGUA QUENTE                                                                                                                                                                                                                                                                                                                                                                                                                                                  </t>
  </si>
  <si>
    <t>19,23</t>
  </si>
  <si>
    <t xml:space="preserve">CONECTOR, CPVC, SOLDAVEL, 28 MM X 1", PARA AGUA QUENTE                                                                                                                                                                                                                                                                                                                                                                                                                                                    </t>
  </si>
  <si>
    <t xml:space="preserve">CONECTOR, CPVC, SOLDAVEL, 35 MM X 1 1/4", PARA AGUA QUENTE                                                                                                                                                                                                                                                                                                                                                                                                                                                </t>
  </si>
  <si>
    <t xml:space="preserve">CONECTOR, CPVC, SOLDAVEL, 42 MM X 1 1/2", PARA AGUA QUENTE                                                                                                                                                                                                                                                                                                                                                                                                                                                </t>
  </si>
  <si>
    <t xml:space="preserve">TE CPVC, SOLDAVEL, 90 GRAUS, 22 MM, PARA AGUA QUENTE PREDIAL                                                                                                                                                                                                                                                                                                                                                                                                                                              </t>
  </si>
  <si>
    <t>3,78</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</si>
  <si>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</si>
  <si>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</si>
  <si>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</si>
  <si>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</si>
  <si>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62,03</t>
  </si>
  <si>
    <t xml:space="preserve">TE CPVC, SOLDAVEL, 90 GRAUS, 73 MM, PARA AGUA QUENTE PREDIAL                                                                                                                                                                                                                                                                                                                                                                                                                                              </t>
  </si>
  <si>
    <t>145,83</t>
  </si>
  <si>
    <t xml:space="preserve">TE CPVC, SOLDAVEL, 90 GRAUS, 89 MM, PARA AGUA QUENTE PREDIAL                                                                                                                                                                                                                                                                                                                                                                                                                                              </t>
  </si>
  <si>
    <t>169,59</t>
  </si>
  <si>
    <t xml:space="preserve">TE DE TRANSICAO, CPVC, SOLDAVEL, 15 MM X 1/2", PARA AGUA QUENTE                                                                                                                                                                                                                                                                                                                                                                                                                                           </t>
  </si>
  <si>
    <t xml:space="preserve">TE DE TRANSICAO, CPVC, SOLDAVEL, 22 MM X 1/2", PARA AGUA QUENTE                                                                                                                                                                                                                                                                                                                                                                                                                                           </t>
  </si>
  <si>
    <t>9,09</t>
  </si>
  <si>
    <t xml:space="preserve">TE MISTURADOR, CPVC, SOLDAVEL, 15 MM, PARA AGUA QUENTE                                                                                                                                                                                                                                                                                                                                                                                                                                                    </t>
  </si>
  <si>
    <t xml:space="preserve">TE MISTURADOR, CPVC, SOLDAVEL, 22 MM, PARA AGUA QUENTE                                                                                                                                                                                                                                                                                                                                                                                                                                                    </t>
  </si>
  <si>
    <t>7,09</t>
  </si>
  <si>
    <t xml:space="preserve">LUVA DE CORRER PARA TUBO SOLDAVEL, PVC, 32 MM, PARA AGUA FRIA PREDIAL                                                                                                                                                                                                                                                                                                                                                                                                                                     </t>
  </si>
  <si>
    <t>24,43</t>
  </si>
  <si>
    <t xml:space="preserve">LUVA DE CORRER PARA TUBO SOLDAVEL, PVC, 60 MM, PARA AGUA FRIA PREDIAL                                                                                                                                                                                                                                                                                                                                                                                                                                     </t>
  </si>
  <si>
    <t>43,76</t>
  </si>
  <si>
    <t xml:space="preserve">LUVA DE REDUCAO, SOLDAVEL, PVC, 50 X 25 MM, PARA AGUA FRIA PREDIAL                                                                                                                                                                                                                                                                                                                                                                                                                                        </t>
  </si>
  <si>
    <t xml:space="preserve">CURVA DE TRANSPOSICAO, PVC, SOLDAVEL, 25 MM, COR MARROM, PARA AGUA FRIA PREDIAL                                                                                                                                                                                                                                                                                                                                                                                                                           </t>
  </si>
  <si>
    <t xml:space="preserve">CURVA DE TRANSPOSICAO, PVC, SOLDAVEL, 32 MM, COR MARROM, PARA AGUA FRIA PREDIAL                                                                                                                                                                                                                                                                                                                                                                                                                           </t>
  </si>
  <si>
    <t xml:space="preserve">TUBO CPVC, SOLDAVEL, 42 MM, AGUA QUENTE PREDIAL (NBR 15884)                                                                                                                                                                                                                                                                                                                                                                                                                                               </t>
  </si>
  <si>
    <t>44,11</t>
  </si>
  <si>
    <t xml:space="preserve">TUBO CPVC, SOLDAVEL, 54 MM, AGUA QUENTE PREDIAL (NBR 15884)                                                                                                                                                                                                                                                                                                                                                                                                                                               </t>
  </si>
  <si>
    <t>64,56</t>
  </si>
  <si>
    <t xml:space="preserve">TUBO CPVC, SOLDAVEL, 73 MM, AGUA QUENTE PREDIAL (NBR 15884)                                                                                                                                                                                                                                                                                                                                                                                                                                               </t>
  </si>
  <si>
    <t xml:space="preserve">TUBO CPVC, SOLDAVEL, 89 MM, AGUA QUENTE PREDIAL (NBR 15884)                                                                                                                                                                                                                                                                                                                                                                                                                                               </t>
  </si>
  <si>
    <t>163,87</t>
  </si>
  <si>
    <t xml:space="preserve">TUBO PVC CORRUGADO, PAREDE DUPLA, JE, DN 150 MM/ DE 160 MM, REDE COLETORA ESGOTO                                                                                                                                                                                                                                                                                                                                                                                                                          </t>
  </si>
  <si>
    <t xml:space="preserve">TUBO PVC CORRUGADO, PAREDE DUPLA, JE, DN 200 MM/ DE 200 MM, REDE COLETORA ESGOTO                                                                                                                                                                                                                                                                                                                                                                                                                          </t>
  </si>
  <si>
    <t>109,69</t>
  </si>
  <si>
    <t xml:space="preserve">TUBO PVC CORRUGADO, PAREDE DUPLA, JE, DN 250 MM/ DE 250 MM, REDE COLETORA ESGOTO                                                                                                                                                                                                                                                                                                                                                                                                                          </t>
  </si>
  <si>
    <t>171,82</t>
  </si>
  <si>
    <t xml:space="preserve">TUBO PVC CORRUGADO, PAREDE DUPLA, JE, DN 300 MM/ DE 315 MM , REDE COLETORA ESGOTO                                                                                                                                                                                                                                                                                                                                                                                                                         </t>
  </si>
  <si>
    <t>252,77</t>
  </si>
  <si>
    <t xml:space="preserve">TUBO PVC CORRUGADO, PAREDE DUPLA, JE, DN 350 MM/ DE 355 MM, REDE COLETORA ESGOTO                                                                                                                                                                                                                                                                                                                                                                                                                          </t>
  </si>
  <si>
    <t>340,52</t>
  </si>
  <si>
    <t xml:space="preserve">TUBO PVC CORRUGADO, PAREDE DUPLA, JE, DN 400 MM/ DE 400 MM, REDE COLETORA ESGOTO                                                                                                                                                                                                                                                                                                                                                                                                                          </t>
  </si>
  <si>
    <t>449,78</t>
  </si>
  <si>
    <t xml:space="preserve">TUBO DRENO, CORRUGADO, ESPIRALADO, FLEXIVEL, PERFURADO, EM POLIETILENO DE ALTA DENSIDADE (PEAD), DN 65 MM, (2 1/2") PARA DRENAGEM - EM ROLO (NORMA DNIT 093/2006 - EM)                                                                                                                                                                                                                                                                                                                                    </t>
  </si>
  <si>
    <t xml:space="preserve">TUBO DRENO, CORRUGADO, ESPIRALADO, FLEXIVEL, PERFURADO, EM POLIETILENO DE ALTA DENSIDADE (PEAD), DN 100 MM, (4") PARA DRENAGEM - EM ROLO (NORMA DNIT 093/2006 - E.M)                                                                                                                                                                                                                                                                                                                                      </t>
  </si>
  <si>
    <t>10,55</t>
  </si>
  <si>
    <t xml:space="preserve">TUBO DRENO, CORRUGADO, ESPIRALADO, FLEXIVEL, PERFURADO, EM POLIETILENO DE ALTA DENSIDADE (PEAD), DN *160* MM, (6") PARA DRENAGEM - EM BARRA (NORMA DNIT 093/2006 - EM)                                                                                                                                                                                                                                                                                                                                    </t>
  </si>
  <si>
    <t>21,79</t>
  </si>
  <si>
    <t xml:space="preserve">TUBO DRENO, CORRUGADO, ESPIRALADO, FLEXIVEL, PERFURADO, EM POLIETILENO DE ALTA DENSIDADE (PEAD), DN *200* MM, (8") PARA DRENAGEM - EM BARRA (NORMA DNIT 093/2006 - EM)                                                                                                                                                                                                                                                                                                                                    </t>
  </si>
  <si>
    <t>37,45</t>
  </si>
  <si>
    <t xml:space="preserve">GRAMPO METALICO TIPO OLHAL PARA HASTE DE ATERRAMENTO DE 1/2'', CONDUTOR DE *10* A 50 MM2                                                                                                                                                                                                                                                                                                                                                                                                                  </t>
  </si>
  <si>
    <t xml:space="preserve">GRAMPO METALICO TIPO U PARA HASTE DE ATERRAMENTO DE ATE 5/8'', CONDUTOR DE 10 A 25 MM2                                                                                                                                                                                                                                                                                                                                                                                                                    </t>
  </si>
  <si>
    <t xml:space="preserve">BASE PARA MASTRO DE PARA-RAIOS DIAMETRO NOMINAL 1 1/2"                                                                                                                                                                                                                                                                                                                                                                                                                                                    </t>
  </si>
  <si>
    <t xml:space="preserve">SINALIZADOR NOTURNO SIMPLES PARA PARA-RAIOS, SEM RELE FOTOELETRICO                                                                                                                                                                                                                                                                                                                                                                                                                                        </t>
  </si>
  <si>
    <t xml:space="preserve">INTERRUPTOR SIMPLES 10A, 250V, CONJUNTO MONTADO PARA EMBUTIR 4" X 2" (PLACA + SUPORTE + MODULO)                                                                                                                                                                                                                                                                                                                                                                                                           </t>
  </si>
  <si>
    <t xml:space="preserve">INTERRUPTOR PARALELO 10A, 250V, CONJUNTO MONTADO PARA EMBUTIR 4" X 2" (PLACA + SUPORTE + MODULO)                                                                                                                                                                                                                                                                                                                                                                                                          </t>
  </si>
  <si>
    <t xml:space="preserve">INTERRUPTOR BIPOLAR 10A, 250V, CONJUNTO MONTADO PARA EMBUTIR 4" X 2" (PLACA + SUPORTE + MODULO)                                                                                                                                                                                                                                                                                                                                                                                                           </t>
  </si>
  <si>
    <t>23,53</t>
  </si>
  <si>
    <t xml:space="preserve">INTERRUPTOR INTERMEDIARIO 10A, 250V, CONJUNTO MONTADO PARA EMBUTIR 4" X 2" (PLACA + SUPORTE + MODULO)                                                                                                                                                                                                                                                                                                                                                                                                     </t>
  </si>
  <si>
    <t>33,38</t>
  </si>
  <si>
    <t xml:space="preserve">PULSADOR CAMPAINHA 10A, 250V, CONJUNTO MONTADO PARA EMBUTIR 4" X 2" (PLACA + SUPORTE + MODULO)                                                                                                                                                                                                                                                                                                                                                                                                            </t>
  </si>
  <si>
    <t>11,23</t>
  </si>
  <si>
    <t xml:space="preserve">PULSADOR MINUTERIA 10A, 250V, CONJUNTO MONTADO PARA EMBUTIR 4" X 2" (PLACA + SUPORTE + MODULO)                                                                                                                                                                                                                                                                                                                                                                                                            </t>
  </si>
  <si>
    <t>15,81</t>
  </si>
  <si>
    <t xml:space="preserve">INTERRUPTORES SIMPLES (2 MODULOS) 10A, 250V, CONJUNTO MONTADO PARA EMBUTIR 4" X 2" (PLACA + SUPORTE + MODULOS)                                                                                                                                                                                                                                                                                                                                                                                            </t>
  </si>
  <si>
    <t xml:space="preserve">INTERRUPTOR SIMPLES + INTERRUPTOR PARALELO 10A, 250V, CONJUNTO MONTADO PARA EMBUTIR 4" X 2" (PLACA + SUPORTE + MODULOS)                                                                                                                                                                                                                                                                                                                                                                                   </t>
  </si>
  <si>
    <t>18,50</t>
  </si>
  <si>
    <t xml:space="preserve">INTERRUPTORES PARALELOS (2 MODULOS) 10A, 250V, CONJUNTO MONTADO PARA EMBUTIR 4" X 2" (PLACA + SUPORTE + MODULOS)                                                                                                                                                                                                                                                                                                                                                                                          </t>
  </si>
  <si>
    <t xml:space="preserve">INTERRUPTORES SIMPLES (3 MODULOS) 10A, 250V, CONJUNTO MONTADO PARA EMBUTIR 4" X 2" (PLACA + SUPORTE + MODULOS)                                                                                                                                                                                                                                                                                                                                                                                            </t>
  </si>
  <si>
    <t xml:space="preserve">INTERRUPTORES SIMPLES (2 MODULOS) + 1 INTERRUPTOR PARALELO 10A, 250V, CONJUNTO MONTADO PARA EMBUTIR 4" X 2" (PLACA + SUPORTE + MODULOS)                                                                                                                                                                                                                                                                                                                                                                   </t>
  </si>
  <si>
    <t xml:space="preserve">INTERRUPTOR SIMPLES + 2 INTERRUPTORES PARALELOS 10A, 250V, CONJUNTO MONTADO PARA EMBUTIR 4" X 2" (PLACA + SUPORTE + MODULOS)                                                                                                                                                                                                                                                                                                                                                                              </t>
  </si>
  <si>
    <t>27,54</t>
  </si>
  <si>
    <t xml:space="preserve">INTERRUPTORES PARALELOS (3 MODULOS) 10A, 250V, CONJUNTO MONTADO PARA EMBUTIR 4" X 2" (PLACA + SUPORTE + MODULO)                                                                                                                                                                                                                                                                                                                                                                                           </t>
  </si>
  <si>
    <t>30,06</t>
  </si>
  <si>
    <t xml:space="preserve">TOMADA 2P+T 20A 250V, CONJUNTO MONTADO PARA EMBUTIR 4" X 2" (PLACA + SUPORTE + MODULO)                                                                                                                                                                                                                                                                                                                                                                                                                    </t>
  </si>
  <si>
    <t xml:space="preserve">TOMADAS (2 MODULOS) 2P+T 10A, 250V, CONJUNTO MONTADO PARA EMBUTIR 4" X 2" (PLACA + SUPORTE + MODULOS)                                                                                                                                                                                                                                                                                                                                                                                                     </t>
  </si>
  <si>
    <t>21,09</t>
  </si>
  <si>
    <t xml:space="preserve">INTERRUPTOR SIMPLES + TOMADA 2P+T 10A, 250V, CONJUNTO MONTADO PARA EMBUTIR 4" X 2" (PLACA + SUPORTE + MODULOS)                                                                                                                                                                                                                                                                                                                                                                                            </t>
  </si>
  <si>
    <t>18,07</t>
  </si>
  <si>
    <t xml:space="preserve">INTERRUPTOR PARALELO + TOMADA 2P+T 10A, 250V, CONJUNTO MONTADO PARA EMBUTIR 4" X 2" (PLACA + SUPORTE + MODULOS)                                                                                                                                                                                                                                                                                                                                                                                           </t>
  </si>
  <si>
    <t>19,47</t>
  </si>
  <si>
    <t xml:space="preserve">INTERRUPTORES SIMPLES (2 MODULOS) + TOMADA 2P+T 10A, 250V, CONJUNTO MONTADO PARA EMBUTIR 4" X 2" (PLACA + SUPORTE + MODULOS)                                                                                                                                                                                                                                                                                                                                                                              </t>
  </si>
  <si>
    <t>25,80</t>
  </si>
  <si>
    <t xml:space="preserve">INTERRUPTOR SIMPLES + INTERRUPTOR PARALELO + TOMADA 2P+T 10A, 250V, CONJUNTO MONTADO PARA EMBUTIR 4" X 2" (PLACA + SUPORTE + MODULOS)                                                                                                                                                                                                                                                                                                                                                                     </t>
  </si>
  <si>
    <t>33,82</t>
  </si>
  <si>
    <t xml:space="preserve">INTERRUPTORES PARALELOS (2 MODULOS) + TOMADA 2P+T 10A, 250V, CONJUNTO MONTADO PARA EMBUTIR 4" X 2" (PLACA + SUPORTE + MODULOS)                                                                                                                                                                                                                                                                                                                                                                            </t>
  </si>
  <si>
    <t xml:space="preserve">TOMADA RJ11, 2 FIOS, CONJUNTO MONTADO PARA EMBUTIR 4" X 2" (PLACA + SUPORTE + MODULO)                                                                                                                                                                                                                                                                                                                                                                                                                     </t>
  </si>
  <si>
    <t>23,94</t>
  </si>
  <si>
    <t xml:space="preserve">TOMADA RJ45, 8 FIOS, CAT 5E, CONJUNTO MONTADO PARA EMBUTIR 4" X 2" (PLACA + SUPORTE + MODULO)                                                                                                                                                                                                                                                                                                                                                                                                             </t>
  </si>
  <si>
    <t>42,24</t>
  </si>
  <si>
    <t xml:space="preserve">TOMADA PARA ANTENA DE TV, CABO COAXIAL DE 9 MM, CONJUNTO MONTADO PARA EMBUTIR 4" X 2" (PLACA + SUPORTE + MODULO)                                                                                                                                                                                                                                                                                                                                                                                          </t>
  </si>
  <si>
    <t xml:space="preserve">CAMPAINHA CIGARRA 127 V / 220 V, CONJUNTO MONTADO PARA EMBUTIR 4" X 2" (PLACA + SUPORTE + MODULO)                                                                                                                                                                                                                                                                                                                                                                                                         </t>
  </si>
  <si>
    <t>25,71</t>
  </si>
  <si>
    <t xml:space="preserve">VARIADOR DE LUMINOSIDADE ROTATIVO (DIMMER) 127V, 300W, CONJUNTO MONTADO PARA EMBUTIR 4" X 2" (PLACA + SUPORTE + MODULO)                                                                                                                                                                                                                                                                                                                                                                                   </t>
  </si>
  <si>
    <t>72,74</t>
  </si>
  <si>
    <t xml:space="preserve">VARIADOR DE LUMINOSIDADE ROTATIVO (DIMMER) 220V, 600W, CONJUNTO MONTADO PARA EMBUTIR 4" X 2" (PLACA + SUPORTE + MODULO)                                                                                                                                                                                                                                                                                                                                                                                   </t>
  </si>
  <si>
    <t>95,05</t>
  </si>
  <si>
    <t xml:space="preserve">VARIADOR DE VELOCIDADE PARA VENTILADOR 127V, 150W + 2 INTERRUPTORES PARALELOS, PARA REVERSAO E LAMPADA, CONJUNTO MONTADO PARA EMBUTIR 4" X 2" (PLACA + SUPORTE + MODULOS)                                                                                                                                                                                                                                                                                                                                 </t>
  </si>
  <si>
    <t>60,59</t>
  </si>
  <si>
    <t xml:space="preserve">VARIADOR DE VELOCIDADE PARA VENTILADOR 220V, 250W + 2 INTERRUPTORES PARALELOS, PARA REVERSAO E LAMPADA, CONJUNTO MONTADO PARA EMBUTIR 4" X 2" (PLACA + SUPORTE + MODULOS)                                                                                                                                                                                                                                                                                                                                 </t>
  </si>
  <si>
    <t>62,63</t>
  </si>
  <si>
    <t xml:space="preserve">ESPELHO / PLACA CEGA 4" X 2", PARA INSTALACAO DE TOMADAS E INTERRUPTORES                                                                                                                                                                                                                                                                                                                                                                                                                                  </t>
  </si>
  <si>
    <t xml:space="preserve">ESPELHO / PLACA DE 1 POSTO 4" X 2", PARA INSTALACAO DE TOMADAS E INTERRUPTORES                                                                                                                                                                                                                                                                                                                                                                                                                            </t>
  </si>
  <si>
    <t>2,72</t>
  </si>
  <si>
    <t xml:space="preserve">ESPELHO / PLACA DE 2 POSTOS 4" X 2", PARA INSTALACAO DE TOMADAS E INTERRUPTORES                                                                                                                                                                                                                                                                                                                                                                                                                           </t>
  </si>
  <si>
    <t xml:space="preserve">ESPELHO / PLACA DE 3 POSTOS 4" X 2", PARA INSTALACAO DE TOMADAS E INTERRUPTORES                                                                                                                                                                                                                                                                                                                                                                                                                           </t>
  </si>
  <si>
    <t>3,44</t>
  </si>
  <si>
    <t xml:space="preserve">ESPELHO / PLACA CEGA 4" X 4", PARA INSTALACAO DE TOMADAS E INTERRUPTORES                                                                                                                                                                                                                                                                                                                                                                                                                                  </t>
  </si>
  <si>
    <t xml:space="preserve">ESPELHO / PLACA DE 2 POSTOS 4" X 4", PARA INSTALACAO DE TOMADAS E INTERRUPTORES                                                                                                                                                                                                                                                                                                                                                                                                                           </t>
  </si>
  <si>
    <t xml:space="preserve">ESPELHO / PLACA DE 4 POSTOS 4" X 4", PARA INSTALACAO DE TOMADAS E INTERRUPTORES                                                                                                                                                                                                                                                                                                                                                                                                                           </t>
  </si>
  <si>
    <t xml:space="preserve">ESPELHO / PLACA DE 6 POSTOS 4" X 4", PARA INSTALACAO DE TOMADAS E INTERRUPTORES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</si>
  <si>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</si>
  <si>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</si>
  <si>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TOMADA 2P+T 10A, 250V  (APENAS MODULO)                                                                                                                                                                                                                                                                                                                                                                                                                                                                    </t>
  </si>
  <si>
    <t xml:space="preserve">TOMADA 2P+T 20A, 250V  (APENAS MODULO)                                                                                                                                                                                                                                                                                                                                                                                                                                                                    </t>
  </si>
  <si>
    <t xml:space="preserve">TOMADA RJ11, 2 FIOS (APENAS MODULO)                                                                                                                                                                                                                                                                                                                                                                                                                                                                       </t>
  </si>
  <si>
    <t xml:space="preserve">TOMADA RJ45, 8 FIOS, CAT 5E (APENAS MODULO)                                                                                                                                                                                                                                                                                                                                                                                                                                                               </t>
  </si>
  <si>
    <t>38,05</t>
  </si>
  <si>
    <t xml:space="preserve">TOMADA PARA ANTENA DE TV, CABO COAXIAL DE 9 MM (APENAS MODULO)                                                                                                                                                                                                                                                                                                                                                                                                                                            </t>
  </si>
  <si>
    <t>12,94</t>
  </si>
  <si>
    <t xml:space="preserve">CAMPAINHA CIGARRA 127 V / 220 V (APENAS MODULO)                                                                                                                                                                                                                                                                                                                                                                                                                                                           </t>
  </si>
  <si>
    <t>21,76</t>
  </si>
  <si>
    <t xml:space="preserve">VARIADOR DE LUMINOSIDADE ROTATIVO (DIMMER) 127 V, 300 W (APENAS MODULO)                                                                                                                                                                                                                                                                                                                                                                                                                                   </t>
  </si>
  <si>
    <t xml:space="preserve">VARIADOR DE LUMINOSIDADE ROTATIVO (DIMMER) 220 V, 600 W (APENAS MODULO)                                                                                                                                                                                                                                                                                                                                                                                                                                   </t>
  </si>
  <si>
    <t>90,39</t>
  </si>
  <si>
    <t xml:space="preserve">VARIADOR DE VELOCIDADE PARA VENTILADOR 127 V, 150 W (APENAS MODULO)                                                                                                                                                                                                                                                                                                                                                                                                                                       </t>
  </si>
  <si>
    <t>34,77</t>
  </si>
  <si>
    <t xml:space="preserve">VARIADOR DE VELOCIDADE PARA VENTILADOR 220 V, 250 W (APENAS MODULO)                                                                                                                                                                                                                                                                                                                                                                                                                                       </t>
  </si>
  <si>
    <t>38,88</t>
  </si>
  <si>
    <t xml:space="preserve">INTERRUPTOR SIMPLES 10A, 250V (APENAS MODULO)                                                                                                                                                                                                                                                                                                                                                                                                                                                             </t>
  </si>
  <si>
    <t>8,12</t>
  </si>
  <si>
    <t xml:space="preserve">INTERRUPTOR PARALELO 10A, 250V (APENAS MODULO)                                                                                                                                                                                                                                                                                                                                                                                                                                                            </t>
  </si>
  <si>
    <t xml:space="preserve">INTERRUPTOR BIPOLAR SIMPLES 10 A, 250 V (APENAS MODULO)                                                                                                                                                                                                                                                                                                                                                                                                                                                   </t>
  </si>
  <si>
    <t xml:space="preserve">INTERRUPTOR INTERMEDIARIO 10 A, 250 V (APENAS MODULO)                                                                                                                                                                                                                                                                                                                                                                                                                                                     </t>
  </si>
  <si>
    <t xml:space="preserve">PULSADOR CAMPAINHA 10A, 250V (APENAS MODULO)                                                                                                                                                                                                                                                                                                                                                                                                                                                              </t>
  </si>
  <si>
    <t xml:space="preserve">PULSADOR MINUTERIA 10A, 250V (APENAS MODULO)                                                                                                                                                                                                                                                                                                                                                                                                                                                              </t>
  </si>
  <si>
    <t>11,59</t>
  </si>
  <si>
    <t xml:space="preserve">MASSA EPOXI BICOMPONENTE PARA REPAROS                                                                                                                                                                                                                                                                                                                                                                                                                                                                     </t>
  </si>
  <si>
    <t>153,00</t>
  </si>
  <si>
    <t xml:space="preserve">TINTA A BASE DE RESINA ACRILICA EMULSIONADA EM AGUA, PARA SINALIZACAO HORIZONTAL VIARIA (NBR 13699:2012)                                                                                                                                                                                                                                                                                                                                                                                                  </t>
  </si>
  <si>
    <t xml:space="preserve">FUNDO PREPARADOR ACRILICO BASE AGUA                                                                                                                                                                                                                                                                                                                                                                                                                                                                       </t>
  </si>
  <si>
    <t>20,91</t>
  </si>
  <si>
    <t xml:space="preserve">SELANTE TIPO VEDA CALHA PARA METAL E FIBROCIMENTO                                                                                                                                                                                                                                                                                                                                                                                                                                                         </t>
  </si>
  <si>
    <t>73,84</t>
  </si>
  <si>
    <t xml:space="preserve">ESPUMA EXPANSIVA DE POLIURETANO, APLICACAO MANUAL - 500 ML                                                                                                                                                                                                                                                                                                                                                                                                                                                </t>
  </si>
  <si>
    <t xml:space="preserve">FERTILIZANTE ORGANICO COMPOSTO, CLASSE A                                                                                                                                                                                                                                                                                                                                                                                                                                                                  </t>
  </si>
  <si>
    <t xml:space="preserve">BASE DE MISTURADOR MONOCOMANDO PARA CHUVEIRO, DE PAREDE (NAO INCLUI ACABAMENTOS)                                                                                                                                                                                                                                                                                                                                                                                                                          </t>
  </si>
  <si>
    <t>365,55</t>
  </si>
  <si>
    <t xml:space="preserve">TERRA VEGETAL (ENSACADA)                                                                                                                                                                                                                                                                                                                                                                                                                                                                                  </t>
  </si>
  <si>
    <t xml:space="preserve">CURVA DE TRANSPOSICAO, PVC SOLDAVEL, 20 MM, COR MARROM, PARA AGUA FRIA PREDIAL                                                                                                                                                                                                                                                                                                                                                                                                                            </t>
  </si>
  <si>
    <t>5,49</t>
  </si>
  <si>
    <t xml:space="preserve">TUBO CPVC SOLDAVEL, 35 MM, AGUA QUENTE PREDIAL (NBR 15884)                                                                                                                                                                                                                                                                                                                                                                                                                                                </t>
  </si>
  <si>
    <t>32,95</t>
  </si>
  <si>
    <t xml:space="preserve">LADRILHO HIDRAULICO, *20 X 20* CM, E= 2 CM, TATIL ALERTA OU DIRECIONAL, AMARELO                                                                                                                                                                                                                                                                                                                                                                                                                           </t>
  </si>
  <si>
    <t xml:space="preserve">LADRILHO HIDRAULICO, *20 X 20* CM, E= 2 CM, RAMPA, NATURAL                                                                                                                                                                                                                                                                                                                                                                                                                                                </t>
  </si>
  <si>
    <t>65,63</t>
  </si>
  <si>
    <t xml:space="preserve">LADRILHO HIDRAULICO, *30 X 30* CM, E= 2 CM, MILANO, NATURAL                                                                                                                                                                                                                                                                                                                                                                                                                                               </t>
  </si>
  <si>
    <t xml:space="preserve">DISCO DE CORTE DIAMANTADO SEGMENTADO PARA CONCRETO, DIAMETRO DE 110 MM, FURO DE 20 MM                                                                                                                                                                                                                                                                                                                                                                                                                     </t>
  </si>
  <si>
    <t xml:space="preserve">FECHADURA ROSETA REDONDA PARA PORTA EXTERNA, EM ACO INOX (MAQUINA, TESTA E CONTRA-TESTA) E EM ZAMAC (MACANETA, LINGUETA E TRINCOS) COM ACABAMENTO CROMADO, MAQUINA DE 40 MM, INCLUINDO CHAVE TIPO CILINDRO                                                                                                                                                                                                                                                                                                </t>
  </si>
  <si>
    <t>88,55</t>
  </si>
  <si>
    <t xml:space="preserve">FECHADURA ROSETA REDONDA PARA PORTA EXTERNA, EM ACO INOX (MAQUINA, TESTA E CONTRA-TESTA) E EM ZAMAC (MACANETA, LINGUETA E TRINCOS) COM ACABAMENTO CROMADO, MAQUINA DE 55 MM, INCLUINDO CHAVE TIPO CILINDRO                                                                                                                                                                                                                                                                                                </t>
  </si>
  <si>
    <t>142,84</t>
  </si>
  <si>
    <t xml:space="preserve">FECHADURA ESPELHO PARA PORTA DE BANHEIRO, EM ACO INOX (MAQUINA, TESTA E CONTRA-TESTA) E EM ZAMAC (MACANETA, LINGUETA E TRINCOS) COM ACABAMENTO CROMADO, MAQUINA DE 40 MM, INCLUINDO CHAVE TIPO TRANQUETA                                                                                                                                                                                                                                                                                                  </t>
  </si>
  <si>
    <t>53,57</t>
  </si>
  <si>
    <t xml:space="preserve">FECHADURA DE SOBREPOR PARA PORTAO, EM ACO INOX COM ACABAMENTO CROMADO, CAIXA DE 100 MM, INCLUINDO CHAVE TIPO TETRA                                                                                                                                                                                                                                                                                                                                                                                        </t>
  </si>
  <si>
    <t>91,78</t>
  </si>
  <si>
    <t xml:space="preserve">FECHO / FECHADURA COM PUXADOR CONCHA, COM TRANCA TIPO TRAVA, PARA JANELA / PORTA DE CORRER (INCLUI TESTA, FECHADURA, PUXADOR) - COMPLETA                                                                                                                                                                                                                                                                                                                                                                  </t>
  </si>
  <si>
    <t>65,52</t>
  </si>
  <si>
    <t xml:space="preserve">BORBOLETA PARA JANELA TIPO GUILHOTINA, EM ZAMAC CROMADO                                                                                                                                                                                                                                                                                                                                                                                                                                                   </t>
  </si>
  <si>
    <t xml:space="preserve">PUXADOR TUBULAR RETO DUPLO, EM ALUMINIO CROMADO, COMPRIMENTO DE APROX 400 MM E DIAMETRO DE 25 MM (1")                                                                                                                                                                                                                                                                                                                                                                                                     </t>
  </si>
  <si>
    <t>134,54</t>
  </si>
  <si>
    <t xml:space="preserve">CONJUNTO DE FERRAGENS PIVO, PARA PORTA PIVOTANTE DE ATE 100 KG, REGULAVEL COM ESFERA , CROMADO - SUPERIOR E INFERIOR - COMPLETO                                                                                                                                                                                                                                                                                                                                                                           </t>
  </si>
  <si>
    <t>75,09</t>
  </si>
  <si>
    <t xml:space="preserve">OLHO MAGICO PARA PORTAS, EM LATAO, COM LENTE DE POLICARBONATO, ANGULO DE *200* GRAUS, ESPESSURA ENTRE *25 E 46* MM, INCLUINDO FECHO JANELA                                                                                                                                                                                                                                                                                                                                                                </t>
  </si>
  <si>
    <t xml:space="preserve">NUMERO / ALGARISMO PARA RESIDENCIA (FACHADA), EM ZAMAC, COM ALTURA DE APROX *45* MM, INCLUSIVE PARAFUSOS                                                                                                                                                                                                                                                                                                                                                                                                  </t>
  </si>
  <si>
    <t xml:space="preserve">NUMERO / ALGARISMO PARA RESIDENCIA (FACHADA), EM ZAMAC, COM ALTURA DE APROX 125 MM, INCLUSIVE PARAFUSOS                                                                                                                                                                                                                                                                                                                                                                                                   </t>
  </si>
  <si>
    <t xml:space="preserve">FECHO / TRINCO TIPO AVIAO, EM ZAMAC CROMADO, *60* MM, PARA JANELAS - INCLUI PARAFUSOS                                                                                                                                                                                                                                                                                                                                                                                                                     </t>
  </si>
  <si>
    <t xml:space="preserve">FECHO QUEBRA UNHA, EM LATAO COM ACABAMENTO CROMADO, DE EMBUTIR, COM COMANDO DESLIZANTE, ALTURA DE 12 CM, LARGURA MINIMA DE 1,90 CM E ESPESSURA MINIMA DE 1,90 MM                                                                                                                                                                                                                                                                                                                                          </t>
  </si>
  <si>
    <t>21,42</t>
  </si>
  <si>
    <t xml:space="preserve">ROLDANA CONCAVA DUPLA, 4 RODAS, PARA PORTA DE CORRER, EM ZAMAC COM CHAPA DE ACO,  ROLAMENTO INTERNO BLINDADO DE ACO REVESTIDO EM NYLON                                                                                                                                                                                                                                                                                                                                                                    </t>
  </si>
  <si>
    <t>44,00</t>
  </si>
  <si>
    <t xml:space="preserve">PISO EM REGUA VINILICA SEMIFLEXIVEL, ENCAIXE CLICADO, E = 4 MM (SEM COLOCACAO)                                                                                                                                                                                                                                                                                                                                                                                                                            </t>
  </si>
  <si>
    <t>155,85</t>
  </si>
  <si>
    <t xml:space="preserve">PISO TATIL ALERTA OU DIRECIONAL, DE BORRACHA, COLORIDO, 25 X 25 CM, E = 5 MM, PARA COLA                                                                                                                                                                                                                                                                                                                                                                                                                   </t>
  </si>
  <si>
    <t>212,75</t>
  </si>
  <si>
    <t xml:space="preserve">PISO TATIL DE ALERTA OU DIRECIONAL DE BORRACHA, PRETO, 25 X 25 CM, E = 5 MM, PARA COLA                                                                                                                                                                                                                                                                                                                                                                                                                    </t>
  </si>
  <si>
    <t>202,66</t>
  </si>
  <si>
    <t xml:space="preserve">PISO TATIL DE ALERTA OU DIRECIONAL, DE BORRACHA, PRETO, 25 X 25 CM, E = 12 MM, PARA ARGAMASSA                                                                                                                                                                                                                                                                                                                                                                                                             </t>
  </si>
  <si>
    <t>469,02</t>
  </si>
  <si>
    <t xml:space="preserve">PISO TATIL DE ALERTA OU DIRECIONAL, DE BORRACHA, COLORIDO, 25 X 25 CM, E = 12 MM, PARA ARGAMASSA                                                                                                                                                                                                                                                                                                                                                                                                          </t>
  </si>
  <si>
    <t>526,78</t>
  </si>
  <si>
    <t xml:space="preserve">DUCHA / CHUVEIRO METALICO, DE PAREDE, ARTICULAVEL, COM BRACO/CANO, SEM DESVIADOR                                                                                                                                                                                                                                                                                                                                                                                                                          </t>
  </si>
  <si>
    <t>142,50</t>
  </si>
  <si>
    <t xml:space="preserve">DUCHA / CHUVEIRO METALICO, DE PAREDE, ARTICULAVEL, COM DESVIADOR E DUCHA MANUAL                                                                                                                                                                                                                                                                                                                                                                                                                           </t>
  </si>
  <si>
    <t>300,20</t>
  </si>
  <si>
    <t xml:space="preserve">LAMPADA FLUORESCENTE COMPACTA 2U BRANCA 15 W, BASE E27 (127/220 V)                                                                                                                                                                                                                                                                                                                                                                                                                                        </t>
  </si>
  <si>
    <t xml:space="preserve">LAMPADA FLUORESCENTE ESPIRAL BRANCA 65 W, BASE E27 (127/220 V)                                                                                                                                                                                                                                                                                                                                                                                                                                            </t>
  </si>
  <si>
    <t xml:space="preserve">LAMPADA LED 6 W BIVOLT BRANCA, FORMATO TRADICIONAL (BASE E27)                                                                                                                                                                                                                                                                                                                                                                                                                                             </t>
  </si>
  <si>
    <t xml:space="preserve">LAMPADA LED 10 W BIVOLT BRANCA, FORMATO TRADICIONAL (BASE E27)                                                                                                                                                                                                                                                                                                                                                                                                                                            </t>
  </si>
  <si>
    <t xml:space="preserve">PISO PORCELANATO, BORDA RETA, EXTRA, FORMATO MAIOR QUE 2025 CM2                                                                                                                                                                                                                                                                                                                                                                                                                                           </t>
  </si>
  <si>
    <t xml:space="preserve">TERMINAL METALICO A PRESSAO PARA 1 CABO DE 150 MM2, COM 1 FURO DE FIXACAO                                                                                                                                                                                                                                                                                                                                                                                                                                 </t>
  </si>
  <si>
    <t>27,17</t>
  </si>
  <si>
    <t xml:space="preserve">CORDA DE POLIAMIDA 12 MM TIPO BOMBEIRO, PARA TRABALHO EM ALTURA                                                                                                                                                                                                                                                                                                                                                                                                                                           </t>
  </si>
  <si>
    <t>635,54</t>
  </si>
  <si>
    <t xml:space="preserve">BANCADA/ BANCA EM GRANITO, POLIDO, TIPO ANDORINHA/ QUARTZ/ CASTELO/ CORUMBA OU OUTROS EQUIVALENTES DA REGIAO, COM CUBA INOX, FORMATO *120 X 60* CM, E=  *2* CM                                                                                                                                                                                                                                                                                                                                            </t>
  </si>
  <si>
    <t xml:space="preserve">CAMADA SEPARADORA DE FILME DE POLIETILENO 20 A 25 MICRA                                                                                                                                                                                                                                                                                                                                                                                                                                                   </t>
  </si>
  <si>
    <t xml:space="preserve">PAPEL KRAFT BETUMADO                                                                                                                                                                                                                                                                                                                                                                                                                                                                                      </t>
  </si>
  <si>
    <t xml:space="preserve">ESPATULA DE ACO INOX COM CABO DE MADEIRA, LARGURA 8 CM                                                                                                                                                                                                                                                                                                                                                                                                                                                    </t>
  </si>
  <si>
    <t>24,91</t>
  </si>
  <si>
    <t xml:space="preserve">ESPATULA DE PLASTICO LISA, LARGURA 10 CM                                                                                                                                                                                                                                                                                                                                                                                                                                                                  </t>
  </si>
  <si>
    <t>7,61</t>
  </si>
  <si>
    <t xml:space="preserve">DESEMPENADEIRA DE ACO DENTADA 12 X *25* CM, DENTES 8 X 8 MM, CABO FECHADO DE MADEIRA                                                                                                                                                                                                                                                                                                                                                                                                                      </t>
  </si>
  <si>
    <t>24,92</t>
  </si>
  <si>
    <t xml:space="preserve">DESEMPENADEIRA DE ACO LISA 12 X *25* CM COM CABO FECHADO DE MADEIRA                                                                                                                                                                                                                                                                                                                                                                                                                                       </t>
  </si>
  <si>
    <t xml:space="preserve">DESEMPENADEIRA PLASTICA LISA *14 X 27* CM                                                                                                                                                                                                                                                                                                                                                                                                                                                                 </t>
  </si>
  <si>
    <t>19,57</t>
  </si>
  <si>
    <t xml:space="preserve">CADEIRA SUSPENSA MANUAL / BALANCIM INDIVIDUAL (NBR 14751)                                                                                                                                                                                                                                                                                                                                                                                                                                                 </t>
  </si>
  <si>
    <t>1.074,98</t>
  </si>
  <si>
    <t xml:space="preserve">PRUMO DE PAREDE EM ACO 700 A 750 G                                                                                                                                                                                                                                                                                                                                                                                                                                                                        </t>
  </si>
  <si>
    <t>57,07</t>
  </si>
  <si>
    <t xml:space="preserve">PRUMO DE CENTRO EM ACO *400* G                                                                                                                                                                                                                                                                                                                                                                                                                                                                            </t>
  </si>
  <si>
    <t xml:space="preserve">REGUA DE ALUMINIO PARA PEDREIRO 2 X 1 "                                                                                                                                                                                                                                                                                                                                                                                                                                                                   </t>
  </si>
  <si>
    <t>66,97</t>
  </si>
  <si>
    <t xml:space="preserve">ESQUADRO DE ACO 12 " (300 MM), CABO DE ALUMINIO                                                                                                                                                                                                                                                                                                                                                                                                                                                           </t>
  </si>
  <si>
    <t>39,58</t>
  </si>
  <si>
    <t xml:space="preserve">BANDEJA DE PINTURA PARA ROLO 23 CM                                                                                                                                                                                                                                                                                                                                                                                                                                                                        </t>
  </si>
  <si>
    <t>9,66</t>
  </si>
  <si>
    <t xml:space="preserve">LINHA DE PEDREIRO LISA 100 M                                                                                                                                                                                                                                                                                                                                                                                                                                                                              </t>
  </si>
  <si>
    <t xml:space="preserve">LIXA D'AGUA EM FOLHA, GRAO 100                                                                                                                                                                                                                                                                                                                                                                                                                                                                            </t>
  </si>
  <si>
    <t xml:space="preserve">ESTILETE DE METAL, LAMINA 18 MM                                                                                                                                                                                                                                                                                                                                                                                                                                                                           </t>
  </si>
  <si>
    <t xml:space="preserve">MISTURADOR MANUAL DE TINTAS PARA FURADEIRA, HASTE METALICA *60* CM, COM HELICE  (MEXEDOR DE TINTA)                                                                                                                                                                                                                                                                                                                                                                                                        </t>
  </si>
  <si>
    <t>46,42</t>
  </si>
  <si>
    <t xml:space="preserve">PINCEL CHATO (TRINCHA) CERDAS GRIS 1.1/2 " (38 MM)                                                                                                                                                                                                                                                                                                                                                                                                                                                        </t>
  </si>
  <si>
    <t xml:space="preserve">ROLO DE LA DE CARNEIRO 23 CM (SEM CABO)                                                                                                                                                                                                                                                                                                                                                                                                                                                                   </t>
  </si>
  <si>
    <t xml:space="preserve">PROLONGADOR/EXTENSOR PARA ROLO DE PINTURA 3 M                                                                                                                                                                                                                                                                                                                                                                                                                                                             </t>
  </si>
  <si>
    <t>54,94</t>
  </si>
  <si>
    <t xml:space="preserve">ROLO DE ESPUMA POLIESTER 23 CM (SEM CABO)                                                                                                                                                                                                                                                                                                                                                                                                                                                                 </t>
  </si>
  <si>
    <t xml:space="preserve">KIT ACESSORIOS PARA COMPRESSOR DE AR, 5 PECAS (PISTOLAS PINTURA, LIMPEZA E PULVERIZACAO, CALIBRADOR E MANGUEIRA)                                                                                                                                                                                                                                                                                                                                                                                          </t>
  </si>
  <si>
    <t>311,26</t>
  </si>
  <si>
    <t xml:space="preserve">BLOCO DE ESPUMA MULTIUSO *23 X 13 X 8* CM                                                                                                                                                                                                                                                                                                                                                                                                                                                                 </t>
  </si>
  <si>
    <t>8,07</t>
  </si>
  <si>
    <t xml:space="preserve">SELADOR HORIZONTAL PARA FITA DE ACO 1 "                                                                                                                                                                                                                                                                                                                                                                                                                                                                   </t>
  </si>
  <si>
    <t>669,87</t>
  </si>
  <si>
    <t xml:space="preserve">BOLSA DE LONA PARA FERRAMENTAS *50 X 35 X 25* CM                                                                                                                                                                                                                                                                                                                                                                                                                                                          </t>
  </si>
  <si>
    <t>307,69</t>
  </si>
  <si>
    <t xml:space="preserve">VASSOURA 40 CM COM CABO                                                                                                                                                                                                                                                                                                                                                                                                                                                                                   </t>
  </si>
  <si>
    <t xml:space="preserve">RODO PARA CHAO 40 CM COM CABO                                                                                                                                                                                                                                                                                                                                                                                                                                                                             </t>
  </si>
  <si>
    <t>11,98</t>
  </si>
  <si>
    <t xml:space="preserve">PA DE LIXO PLASTICA, CABO LONGO                                                                                                                                                                                                                                                                                                                                                                                                                                                                           </t>
  </si>
  <si>
    <t xml:space="preserve">ENXADA ESTREITA *25 X 23* CM COM CABO                                                                                                                                                                                                                                                                                                                                                                                                                                                                     </t>
  </si>
  <si>
    <t>61,68</t>
  </si>
  <si>
    <t xml:space="preserve">CONCRETO USINADO BOMBEAVEL, CLASSE DE RESISTENCIA C20, COM BRITA 0 E 1, SLUMP = 130 +/- 20 MM, EXCLUI SERVICO DE BOMBEAMENTO (NBR 8953)                                                                                                                                                                                                                                                                                                                                                                   </t>
  </si>
  <si>
    <t>460,41</t>
  </si>
  <si>
    <t xml:space="preserve">CONCRETO USINADO BOMBEAVEL, CLASSE DE RESISTENCIA C25, COM BRITA 0 E 1, SLUMP = 130 +/- 20 MM, EXCLUI SERVICO DE BOMBEAMENTO (NBR 8953)                                                                                                                                                                                                                                                                                                                                                                   </t>
  </si>
  <si>
    <t>474,61</t>
  </si>
  <si>
    <t xml:space="preserve">CONCRETO USINADO BOMBEAVEL, CLASSE DE RESISTENCIA C30, COM BRITA 0 E 1, SLUMP = 130 +/- 20 MM, EXCLUI SERVICO DE BOMBEAMENTO (NBR 8953)                                                                                                                                                                                                                                                                                                                                                                   </t>
  </si>
  <si>
    <t>501,16</t>
  </si>
  <si>
    <t xml:space="preserve">CONCRETO USINADO BOMBEAVEL, CLASSE DE RESISTENCIA C25, COM BRITA 0 E 1, SLUMP = 190 +/- 20 MM, EXCLUI SERVICO DE BOMBEAMENTO (NBR 8953)                                                                                                                                                                                                                                                                                                                                                                   </t>
  </si>
  <si>
    <t>525,35</t>
  </si>
  <si>
    <t xml:space="preserve">CONCRETO USINADO BOMBEAVEL, CLASSE DE RESISTENCIA C30, COM BRITA 0 E 1, SLUMP = 190 +/- 20 MM, EXCLUI SERVICO DE BOMBEAMENTO (NBR 8953)                                                                                                                                                                                                                                                                                                                                                                   </t>
  </si>
  <si>
    <t>528,93</t>
  </si>
  <si>
    <t xml:space="preserve">PENEIRA ROTATIVA COM MOTOR ELETRICO TRIFASICO DE 2 CV, CILINDRO DE 1 M X 0,60 M, COM FUROS DE 3,17 MM                                                                                                                                                                                                                                                                                                                                                                                                     </t>
  </si>
  <si>
    <t>17.313,29</t>
  </si>
  <si>
    <t xml:space="preserve">DOSADOR DE AREIA, CAPACIDADE DE *26* LITROS                                                                                                                                                                                                                                                                                                                                                                                                                                                               </t>
  </si>
  <si>
    <t>1.954,72</t>
  </si>
  <si>
    <t xml:space="preserve">INVERSOR DE SOLDA MONOFASICO DE 160 A, POTENCIA DE 5400 W, TENSAO DE 220 V, TURBO VENTILADO, PROTECAO POR FUSIVEL TERMICO, PARA ELETRODOS DE 2,0 A 4,0 MM                                                                                                                                                                                                                                                                                                                                                 </t>
  </si>
  <si>
    <t xml:space="preserve">LIXADEIRA ELETRICA ANGULAR, PARA DISCO DE 7 " (180 MM), POTENCIA DE 2.200 W, *5.000* RPM, 220 V                                                                                                                                                                                                                                                                                                                                                                                                           </t>
  </si>
  <si>
    <t>886,98</t>
  </si>
  <si>
    <t xml:space="preserve">TERMOFUSORA PARA TUBOS E CONEXOES EM PPR COM DIAMETROS DE 75 A 110 MM, POTENCIA DE *1100* W, TENSAO 220 V                                                                                                                                                                                                                                                                                                                                                                                                 </t>
  </si>
  <si>
    <t>1.347,32</t>
  </si>
  <si>
    <t xml:space="preserve">TERMOFUSORA PARA TUBOS E CONEXOES EM PPR COM DIAMETROS DE 20 A 63 MM, POTENCIA DE 800 W, TENSAO 220 V                                                                                                                                                                                                                                                                                                                                                                                                     </t>
  </si>
  <si>
    <t>959,96</t>
  </si>
  <si>
    <t xml:space="preserve">BUCHA DE REDUCAO, PVC, LONGA, SERIE R, DN 50 X 40 MM, PARA ESGOTO PREDIAL                                                                                                                                                                                                                                                                                                                                                                                                                                 </t>
  </si>
  <si>
    <t xml:space="preserve">CURVA DE PVC, 90 GRAUS, SERIE R, DN 100 MM, PARA ESGOTO PREDIAL                                                                                                                                                                                                                                                                                                                                                                                                                                           </t>
  </si>
  <si>
    <t xml:space="preserve">CONECTOR, CPVC, SOLDAVEL, 22 MM X 3/4", PARA AGUA QUENTE                                                                                                                                                                                                                                                                                                                                                                                                                                                  </t>
  </si>
  <si>
    <t xml:space="preserve">JOELHO DE TRANSICAO, CPVC, SOLDAVEL, 90 GRAUS, 15 MM X 1/2", PARA AGUA QUENTE                                                                                                                                                                                                                                                                                                                                                                                                                             </t>
  </si>
  <si>
    <t>9,28</t>
  </si>
  <si>
    <t xml:space="preserve">JOELHO DE TRANSICAO, CPVC, SOLDAVEL, 90 GRAUS, 22 MM X 3/4", PARA AGUA QUENTE                                                                                                                                                                                                                                                                                                                                                                                                                             </t>
  </si>
  <si>
    <t>18,05</t>
  </si>
  <si>
    <t xml:space="preserve">JOELHO DE TRANSICAO, CPVC, SOLDAVEL, 90 GRAUS, 22 MM X 1/2", PARA AGUA QUENTE                                                                                                                                                                                                                                                                                                                                                                                                                             </t>
  </si>
  <si>
    <t xml:space="preserve">JOELHO PPR, 45 GRAUS, SOLDAVEL, F/F, DN 32 MM, PARA AGUA QUENTE PREDIAL                                                                                                                                                                                                                                                                                                                                                                                                                                   </t>
  </si>
  <si>
    <t xml:space="preserve">JOELHO PPR, 90 GRAUS, SOLDAVEL, F/F, DN 32 MM, PARA AGUA QUENTE PREDIAL                                                                                                                                                                                                                                                                                                                                                                                                                                   </t>
  </si>
  <si>
    <t>4,30</t>
  </si>
  <si>
    <t xml:space="preserve">JOELHO PPR, 90 GRAUS, SOLDAVEL, F/F, DN 40 MM, PARA AGUA QUENTE PREDIAL                                                                                                                                                                                                                                                                                                                                                                                                                                   </t>
  </si>
  <si>
    <t xml:space="preserve">JOELHO PPR, 90 GRAUS, SOLDAVEL, F/F, DN 50 MM, PARA AGUA QUENTE PREDIAL                                                                                                                                                                                                                                                                                                                                                                                                                                   </t>
  </si>
  <si>
    <t>16,03</t>
  </si>
  <si>
    <t xml:space="preserve">JOELHO PPR, 90 GRAUS, SOLDAVEL, F/F, DN 63 MM, PARA AGUA QUENTE PREDIAL                                                                                                                                                                                                                                                                                                                                                                                                                                   </t>
  </si>
  <si>
    <t xml:space="preserve">JOELHO PPR, 90 GRAUS, SOLDAVEL, F/F, DN 75 MM, PARA AGUA QUENTE PREDIAL                                                                                                                                                                                                                                                                                                                                                                                                                                   </t>
  </si>
  <si>
    <t xml:space="preserve">JOELHO PPR, 90 GRAUS, SOLDAVEL, F/F, DN 90 MM, PARA AGUA QUENTE PREDIAL                                                                                                                                                                                                                                                                                                                                                                                                                                   </t>
  </si>
  <si>
    <t xml:space="preserve">JOELHO PPR, 90 GRAUS, SOLDAVEL, F/F, DN 110 MM, PARA AGUA QUENTE PREDIAL                                                                                                                                                                                                                                                                                                                                                                                                                                  </t>
  </si>
  <si>
    <t>336,31</t>
  </si>
  <si>
    <t xml:space="preserve">LUVA SIMPLES PPR, F/F, SOLDAVEL, DN 32 MM, PARA AGUA QUENTE PREDIAL                                                                                                                                                                                                                                                                                                                                                                                                                                       </t>
  </si>
  <si>
    <t xml:space="preserve">LUVA SIMPLES PPR, F/F, SOLDAVEL, DN 40 MM, PARA AGUA QUENTE PREDIAL                                                                                                                                                                                                                                                                                                                                                                                                                                       </t>
  </si>
  <si>
    <t xml:space="preserve">LUVA SIMPLES PPR, F/F, SOLDAVEL, DN 50 MM, PARA AGUA QUENTE PREDIAL                                                                                                                                                                                                                                                                                                                                                                                                                                       </t>
  </si>
  <si>
    <t>14,92</t>
  </si>
  <si>
    <t xml:space="preserve">LUVA SIMPLES PPR, F/F, SOLDAVEL, DN 63 MM, PARA AGUA QUENTE PREDIAL                                                                                                                                                                                                                                                                                                                                                                                                                                       </t>
  </si>
  <si>
    <t xml:space="preserve">LUVA SIMPLES PPR, F/F, SOLDAVEL, DN 75 MM, PARA AGUA QUENTE PREDIAL                                                                                                                                                                                                                                                                                                                                                                                                                                       </t>
  </si>
  <si>
    <t>46,48</t>
  </si>
  <si>
    <t xml:space="preserve">LUVA SIMPLES PPR, F/F, SOLDAVEL, DN 90 MM, PARA AGUA QUENTE PREDIAL                                                                                                                                                                                                                                                                                                                                                                                                                                       </t>
  </si>
  <si>
    <t>76,07</t>
  </si>
  <si>
    <t xml:space="preserve">LUVA SIMPLES PPR, F/F, SOLDAVEL, DN 110 MM, PARA AGUA QUENTE PREDIAL                                                                                                                                                                                                                                                                                                                                                                                                                                      </t>
  </si>
  <si>
    <t>98,45</t>
  </si>
  <si>
    <t xml:space="preserve">TE DE INSPECAO, PVC, SERIE R, 150 X 100 MM, PARA ESGOTO PREDIAL                                                                                                                                                                                                                                                                                                                                                                                                                                           </t>
  </si>
  <si>
    <t>251,39</t>
  </si>
  <si>
    <t xml:space="preserve">TE MISTURADOR, PPR, F/M/M, DN 20 X 20 MM, PARA AGUA QUENTE PREDIAL                                                                                                                                                                                                                                                                                                                                                                                                                                        </t>
  </si>
  <si>
    <t>13,47</t>
  </si>
  <si>
    <t xml:space="preserve">TE MISTURADOR, PPR, F/M/M, DN 25 X 25 MM, PARA AGUA QUENTE PREDIAL                                                                                                                                                                                                                                                                                                                                                                                                                                        </t>
  </si>
  <si>
    <t>18,03</t>
  </si>
  <si>
    <t xml:space="preserve">TE NORMAL, PPR, F/F/F, SOLDAVEL, 90 GRAUS, DN 32 X 32 X 32 MM, PARA AGUA QUENTE PREDIAL                                                                                                                                                                                                                                                                                                                                                                                                                   </t>
  </si>
  <si>
    <t xml:space="preserve">TE NORMAL, PPR, F/F/F, SOLDAVEL, 90 GRAUS, DN 40 X 40 X 40 MM, PARA AGUA QUENTE PREDIAL                                                                                                                                                                                                                                                                                                                                                                                                                   </t>
  </si>
  <si>
    <t xml:space="preserve">TE NORMAL, PPR, F/F/F, SOLDAVEL, 90 GRAUS, DN 50 X 50 X 50 MM, PARA AGUA QUENTE PREDIAL                                                                                                                                                                                                                                                                                                                                                                                                                   </t>
  </si>
  <si>
    <t>30,18</t>
  </si>
  <si>
    <t xml:space="preserve">TE NORMAL, PPR, F/F/F, SOLDAVEL, 90 GRAUS, DN 63 X 63 X 63 MM, PARA AGUA QUENTE PREDIAL                                                                                                                                                                                                                                                                                                                                                                                                                   </t>
  </si>
  <si>
    <t xml:space="preserve">TE NORMAL, PPR, F/F/F, SOLDAVEL, 90 GRAUS, DN 75 X 75 X 75 MM, PARA AGUA QUENTE PREDIAL                                                                                                                                                                                                                                                                                                                                                                                                                   </t>
  </si>
  <si>
    <t>101,76</t>
  </si>
  <si>
    <t xml:space="preserve">TE NORMAL, PPR, F/F/F, SOLDAVEL, 90 GRAUS, DN 90 X 90 X 90 MM, PARA AGUA QUENTE PREDIAL                                                                                                                                                                                                                                                                                                                                                                                                                   </t>
  </si>
  <si>
    <t>136,56</t>
  </si>
  <si>
    <t xml:space="preserve">TE NORMAL, PPR, F/F/F, SOLDAVEL, 90 GRAUS, DN 110 X 110 X 110 MM, PARA AGUA QUENTE PREDIAL                                                                                                                                                                                                                                                                                                                                                                                                                </t>
  </si>
  <si>
    <t>290,70</t>
  </si>
  <si>
    <t xml:space="preserve">MARTELO DE SOLDADOR/PICADOR DE SOLDA                                                                                                                                                                                                                                                                                                                                                                                                                                                                      </t>
  </si>
  <si>
    <t>39,67</t>
  </si>
  <si>
    <t xml:space="preserve">CONCRETO USINADO BOMBEAVEL, CLASSE DE RESISTENCIA C20, COM BRITA 0, SLUMP = 220 +/- 20 MM, COM BOMBEAMENTO (DISPONIBILIZACAO DE BOMBA), SEM O LANCAMENTO (NBR 8953)                                                                                                                                                                                                                                                                                                                                       </t>
  </si>
  <si>
    <t>535,29</t>
  </si>
  <si>
    <t xml:space="preserve">TALHADEIRA COM PUNHO DE PROTECAO *20 X 250* MM                                                                                                                                                                                                                                                                                                                                                                                                                                                            </t>
  </si>
  <si>
    <t>40,45</t>
  </si>
  <si>
    <t xml:space="preserve">ALICATE DE PRESSAO 11 " PARA SOLDA, TIPO C                                                                                                                                                                                                                                                                                                                                                                                                                                                                </t>
  </si>
  <si>
    <t>85,95</t>
  </si>
  <si>
    <t xml:space="preserve">ALICATE DE PRESSAO 11 " PARA SOLDA, TIPO U                                                                                                                                                                                                                                                                                                                                                                                                                                                                </t>
  </si>
  <si>
    <t xml:space="preserve">ALICATE DE PRESSAO PARA SOLDA DE CHAPA 18 "                                                                                                                                                                                                                                                                                                                                                                                                                                                               </t>
  </si>
  <si>
    <t>152,75</t>
  </si>
  <si>
    <t xml:space="preserve">ALICATE DE CORTE DIAGONAL 6 " COM ISOLAMENTO                                                                                                                                                                                                                                                                                                                                                                                                                                                              </t>
  </si>
  <si>
    <t>52,06</t>
  </si>
  <si>
    <t xml:space="preserve">ALICATE PARA ANEIS DE PISTAO, CAPACIDADE 50 A 100 MM                                                                                                                                                                                                                                                                                                                                                                                                                                                      </t>
  </si>
  <si>
    <t>122,82</t>
  </si>
  <si>
    <t xml:space="preserve">MACARICO DE SOLDA 201 PARA EXTENSAO GLP OU ACETILENO                                                                                                                                                                                                                                                                                                                                                                                                                                                      </t>
  </si>
  <si>
    <t>163,31</t>
  </si>
  <si>
    <t xml:space="preserve">EXTENSAO DE SOLDA 201 GLP, E = *2,5 A 4,0* MM                                                                                                                                                                                                                                                                                                                                                                                                                                                             </t>
  </si>
  <si>
    <t>48,52</t>
  </si>
  <si>
    <t xml:space="preserve">EXTENSAO DE SOLDA 201 ACETILENO, E = *1,5 A 2,5* MM                                                                                                                                                                                                                                                                                                                                                                                                                                                       </t>
  </si>
  <si>
    <t>39,25</t>
  </si>
  <si>
    <t xml:space="preserve">ESCADA DUPLA DE ABRIR EM ALUMINIO, MODELO PINTOR, 8 DEGRAUS                                                                                                                                                                                                                                                                                                                                                                                                                                               </t>
  </si>
  <si>
    <t>463,60</t>
  </si>
  <si>
    <t xml:space="preserve">ESCADA EXTENSIVEL EM ALUMINIO COM 6,00 M ESTENDIDA                                                                                                                                                                                                                                                                                                                                                                                                                                                        </t>
  </si>
  <si>
    <t>1.312,92</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</si>
  <si>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</si>
  <si>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</si>
  <si>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</si>
  <si>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PERFURATRIZ COM TORRE METALICA PARA EXECUCAO DE ESTACA HELICE CONTINUA, PROFUNDIDADE MAXIMA DE 30 M, DIAMETRO MAXIMO DE 800 MM, POTENCIA INSTALADA DE 268 HP, MESA ROTATIVA COM TORQUE MAXIMO DE 170 KNM                                                                                                                                                                                                                                                                                                  </t>
  </si>
  <si>
    <t>3.981.502,58</t>
  </si>
  <si>
    <t xml:space="preserve">PERFURATRIZ COM TORRE METALICA PARA EXECUCAO DE ESTACA HELICE CONTINUA, PROFUNDIDADE MAXIMA DE 32 M, DIAMETRO MAXIMO DE 1000 MM, POTENCIA INSTALADA DE 350 HP, MESA ROTATIVA COM TORQUE MAXIMO DE 263 KNM                                                                                                                                                                                                                                                                                                 </t>
  </si>
  <si>
    <t>6.191.076,40</t>
  </si>
  <si>
    <t xml:space="preserve">PERFURATRIZ HIDRAULICA COM TRADO CURTO ACOPLADO, PROFUNDIDADE MAXIMA DE 20 M, DIAMETRO MAXIMO DE 1500 MM, POTENCIA INSTALADA DE 137 HP, MESA ROTATIVA COM TORQUE MAXIMO DE 30 KNM (INCLUI MONTAGEM, NAO INCLUI CAMINHAO)                                                                                                                                                                                                                                                                                  </t>
  </si>
  <si>
    <t>1.515.746,34</t>
  </si>
  <si>
    <t xml:space="preserve">MANTA DE POLIETILENO EXPANDIDO (PEBD) ANTICHAMAS, E = 8 MM                                                                                                                                                                                                                                                                                                                                                                                                                                                </t>
  </si>
  <si>
    <t xml:space="preserve">MANTA DE POLIETILENO EXPANDIDO (PEBD), E = 5 MM                                                                                                                                                                                                                                                                                                                                                                                                                                                           </t>
  </si>
  <si>
    <t xml:space="preserve">ARGAMASSA USINADA AUTOADENSAVEL E AUTONIVELANTE PARA CONTRAPISO, COM BOMBEAMENTO (DISPONIBILIZACAO DE BOMBA), SEM O LANCAMENTO                                                                                                                                                                                                                                                                                                                                                                            </t>
  </si>
  <si>
    <t>485,01</t>
  </si>
  <si>
    <t xml:space="preserve">ALICATE DE CRIMPAR RJ11, RJ12 E RJ45                                                                                                                                                                                                                                                                                                                                                                                                                                                                      </t>
  </si>
  <si>
    <t>142,06</t>
  </si>
  <si>
    <t xml:space="preserve">CANALETA ESTRUTURAL CERAMICA, 14 X 19 X 19 CM, 6,0 MPA (NBR 15270)                                                                                                                                                                                                                                                                                                                                                                                                                                        </t>
  </si>
  <si>
    <t xml:space="preserve">MEIO BLOCO DE CONCRETO ESTRUTURAL 14 X 19 X 14 CM, FBK 4,5 MPA (NBR 6136)                                                                                                                                                                                                                                                                                                                                                                                                                                 </t>
  </si>
  <si>
    <t xml:space="preserve">MEIO BLOCO DE CONCRETO ESTRUTURAL 14 X 19 X 19 CM, FBK 4,5 MPA (NBR 6136)                                                                                                                                                                                                                                                                                                                                                                                                                                 </t>
  </si>
  <si>
    <t xml:space="preserve">BLOCO DE CONCRETO ESTRUTURAL 14 X 19 X 29 CM, FBK 4,5 MPA (NBR 6136)                                                                                                                                                                                                                                                                                                                                                                                                                                      </t>
  </si>
  <si>
    <t xml:space="preserve">BLOCO DE CONCRETO ESTRUTURAL 14 X 19 X 34 CM, FBK 4,5 MPA (NBR 6136)                                                                                                                                                                                                                                                                                                                                                                                                                                      </t>
  </si>
  <si>
    <t xml:space="preserve">MEIO BLOCO DE CONCRETO ESTRUTURAL 14 X 19 X 14 CM, FBK 14 MPA (NBR 6136)                                                                                                                                                                                                                                                                                                                                                                                                                                  </t>
  </si>
  <si>
    <t xml:space="preserve">MEIO BLOCO DE CONCRETO ESTRUTURAL 14 X 19 X 19 CM, FBK 14 MPA (NBR 6136)                                                                                                                                                                                                                                                                                                                                                                                                                                  </t>
  </si>
  <si>
    <t xml:space="preserve">MEIO BLOCO DE CONCRETO ESTRUTURAL 14 X 19 X 34 CM, FBK 14 MPA (NBR 6136)                                                                                                                                                                                                                                                                                                                                                                                                                                  </t>
  </si>
  <si>
    <t xml:space="preserve">MEIA CANALETA DE CONCRETO ESTRUTURAL 14 X 19 X 19 CM, FBK 4,5 MPA (NBR 6136)                                                                                                                                                                                                                                                                                                                                                                                                                              </t>
  </si>
  <si>
    <t>2,93</t>
  </si>
  <si>
    <t xml:space="preserve">CANALETA DE CONCRETO ESTRUTURAL 14 X 19 X 29 CM, FBK 4,5 MPA (NBR 6136)                                                                                                                                                                                                                                                                                                                                                                                                                                   </t>
  </si>
  <si>
    <t xml:space="preserve">CANALETA DE CONCRETO ESTRUTURAL 14 X 19 X 39 CM, FBK 4,5 MPA (NBR 6136)                                                                                                                                                                                                                                                                                                                                                                                                                                   </t>
  </si>
  <si>
    <t>4,90</t>
  </si>
  <si>
    <t xml:space="preserve">MEIA CANALETA DE CONCRETO ESTRUTURAL 14 X 19 X 19 CM, FBK 14 MPA (NBR 6136)                                                                                                                                                                                                                                                                                                                                                                                                                               </t>
  </si>
  <si>
    <t xml:space="preserve">CANALETA DE CONCRETO ESTRUTURAL 14 X 19 X 29 CM, FBK 14 MPA (NBR 6136)                                                                                                                                                                                                                                                                                                                                                                                                                                    </t>
  </si>
  <si>
    <t xml:space="preserve">CANALETA DE CONCRETO ESTRUTURAL 14 X 19 X 39 CM, FBK 14 MPA (NBR 6136)                                                                                                                                                                                                                                                                                                                                                                                                                                    </t>
  </si>
  <si>
    <t>6,22</t>
  </si>
  <si>
    <t xml:space="preserve">BLOCO ESTRUTURAL CERAMICO 14 X 19 X 34 CM, 6,0 MPA (NBR 15270)                                                                                                                                                                                                                                                                                                                                                                                                                                            </t>
  </si>
  <si>
    <t>2,34</t>
  </si>
  <si>
    <t xml:space="preserve">USINA DE ASFALTO A FRIO, CAPACIDADE DE 40 A 60 T/H, ELETRICA, POTENCIA DE 30 CV                                                                                                                                                                                                                                                                                                                                                                                                                           </t>
  </si>
  <si>
    <t>174.916,63</t>
  </si>
  <si>
    <t xml:space="preserve">ABERTURA PARA ENCAIXE DE CUBA OU LAVATORIO EM BANCADA DE MARMORE/ GRANITO OU OUTRO TIPO DE PEDRA NATURAL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</si>
  <si>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</si>
  <si>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EQUIPAMENTO PARA DEMARCACAO DE FAIXAS DE TRAFEGO A FRIO, A SER MONTADO SOBRE CAMINHAO DE PBT MINIMO DE 9 T E DISTANCIA MINIMA ENTRE EIXOS DE 4,3 M, CAPACIDADE PARA 800 L DE TINTA (INCLUI MONTAGEM, NAO INCLUI CAMINHAO)                                                                                                                                                                                                                                                                                 </t>
  </si>
  <si>
    <t xml:space="preserve">FURO PARA TORNEIRA OU OUTROS ACESSORIOS  EM BANCADA DE MARMORE/ GRANITO OU OUTRO TIPO DE PEDRA NATURAL                                                                                                                                                                                                                                                                                                                                                                                                    </t>
  </si>
  <si>
    <t xml:space="preserve">SIFAO EM METAL CROMADO PARA PIA AMERICANA, 1.1/2 X 1.1/2 "                                                                                                                                                                                                                                                                                                                                                                                                                                                </t>
  </si>
  <si>
    <t xml:space="preserve">SIFAO EM METAL CROMADO PARA TANQUE, 1.1/4 X 1.1/2 "                                                                                                                                                                                                                                                                                                                                                                                                                                                       </t>
  </si>
  <si>
    <t xml:space="preserve">MUDA DE ARBUSTO, BUXINHO, H= *50* CM                                                                                                                                                                                                                                                                                                                                                                                                                                                                      </t>
  </si>
  <si>
    <t xml:space="preserve">MUDA DE ARBUSTO, PINGO DE OURO/ VIOLETEIRA, H = *10 A 20* CM                                                                                                                                                                                                                                                                                                                                                                                                                                              </t>
  </si>
  <si>
    <t xml:space="preserve">MUDA DE PALMEIRA ARECA, H= *1,50* M                                                                                                                                                                                                                                                                                                                                                                                                                                                                       </t>
  </si>
  <si>
    <t xml:space="preserve">COMPRESSOR DE AR REBOCAVEL, VAZAO 152 PCM, PRESSAO EFETIVA DE TRABALHO 102 PSI, MOTOR DIESEL, POTENCIA 31,5 KW                                                                                                                                                                                                                                                                                                                                                                                            </t>
  </si>
  <si>
    <t xml:space="preserve">VALVULA EM METAL CROMADO PARA LAVATORIO, 1 " SEM LADRAO                                                                                                                                                                                                                                                                                                                                                                                                                                                   </t>
  </si>
  <si>
    <t xml:space="preserve">TE MISTURADOR DE TRANSICAO, CPVC, COM ROSCA, 22 MM X 3/4", PARA AGUA QUENTE                                                                                                                                                                                                                                                                                                                                                                                                                               </t>
  </si>
  <si>
    <t>27,20</t>
  </si>
  <si>
    <t xml:space="preserve">LUVA SIMPLES, PVC, SOLDAVEL, DN 150 MM, SERIE NORMAL, PARA ESGOTO PREDIAL                                                                                                                                                                                                                                                                                                                                                                                                                                 </t>
  </si>
  <si>
    <t xml:space="preserve">LUVA SOLDAVEL COM BUCHA DE LATAO, PVC, 32 MM X 1"                                                                                                                                                                                                                                                                                                                                                                                                                                                         </t>
  </si>
  <si>
    <t>19,37</t>
  </si>
  <si>
    <t xml:space="preserve">LUMINARIA ARANDELA TIPO MEIA-LUA COM VIDRO FOSCO *30 X 15* CM, PARA 1 LAMPADA, BASE E27, POTENCIA MAXIMA 40/60 W (NAO INCLUI LAMPADA)                                                                                                                                                                                                                                                                                                                                                                     </t>
  </si>
  <si>
    <t xml:space="preserve">LUMINARIA PLAFON REDONDO COM VIDRO FOSCO DIAMETRO *30* CM, PARA 2 LAMPADAS, BASE E27, POTENCIA MAXIMA 40/60 W (NAO INCLUI LAMPADAS)                                                                                                                                                                                                                                                                                                                                                                       </t>
  </si>
  <si>
    <t xml:space="preserve">LUMINARIA DE TETO PLAFON/PLAFONIER EM PLASTICO COM BASE E27, POTENCIA MAXIMA 60 W (NAO INCLUI LAMPADA)                                                                                                                                                                                                                                                                                                                                                                                                    </t>
  </si>
  <si>
    <t xml:space="preserve">LUMINARIA DE EMERGENCIA 30 LEDS, POTENCIA 2 W, BATERIA DE LITIO, AUTONOMIA DE 6 HORAS                                                                                                                                                                                                                                                                                                                                                                                                                     </t>
  </si>
  <si>
    <t>20,10</t>
  </si>
  <si>
    <t xml:space="preserve">LUMINARIA TIPO TARTARUGA PARA AREA EXTERNA EM ALUMINIO, COM GRADE, PARA 1 LAMPADA, BASE E27, POTENCIA MAXIMA 40/60 W (NAO INCLUI LAMPADA)                                                                                                                                                                                                                                                                                                                                                                 </t>
  </si>
  <si>
    <t xml:space="preserve">LUMINARIA DE EMBUTIR EM CHAPA DE ACO PARA 4 LAMPADAS FLUORESCENTES DE 14 W *60 X 60 CM* ALETADA (NAO INCLUI REATOR E LAMPADAS)                                                                                                                                                                                                                                                                                                                                                                            </t>
  </si>
  <si>
    <t xml:space="preserve">REATOR ELETRONICO BIVOLT PARA 2 LAMPADAS FLUORESCENTES DE 14 W                                                                                                                                                                                                                                                                                                                                                                                                                                            </t>
  </si>
  <si>
    <t xml:space="preserve">LAMPADA FLUORESCENTE TUBULAR T8 DE 16/18 W, BIVOLT                                                                                                                                                                                                                                                                                                                                                                                                                                                        </t>
  </si>
  <si>
    <t xml:space="preserve">LAMPADA FLUORESCENTE TUBULAR T8 DE 32/36 W, BIVOLT                                                                                                                                                                                                                                                                                                                                                                                                                                                        </t>
  </si>
  <si>
    <t xml:space="preserve">LAMPADA FLUORESCENTE COMPACTA 3U BRANCA 20 W, BASE E27 (127/220 V)                                                                                                                                                                                                                                                                                                                                                                                                                                        </t>
  </si>
  <si>
    <t xml:space="preserve">LAMPADA FLUORESCENTE ESPIRAL BRANCA 45 W, BASE E27 (127/220 V)                                                                                                                                                                                                                                                                                                                                                                                                                                            </t>
  </si>
  <si>
    <t xml:space="preserve">LAMPADA FLUORESCENTE TUBULAR T5 DE 14 W, BIVOLT                                                                                                                                                                                                                                                                                                                                                                                                                                                           </t>
  </si>
  <si>
    <t xml:space="preserve">BLOCO CERAMICO / TIJOLO VAZADO PARA ALVENARIA DE VEDACAO, FUROS NA HORIZONTAL, 11,5 X 19 X 19 CM (NBR 15270)                                                                                                                                                                                                                                                                                                                                                                                              </t>
  </si>
  <si>
    <t>0,92</t>
  </si>
  <si>
    <t xml:space="preserve">LUMINARIA DE SOBREPOR EM CHAPA DE ACO COM ALETAS PLASTICAS, PARA 2 LAMPADAS, BASE E27, POTENCIA MAXIMA 40/60 W (NAO INCLUI LAMPADAS)                                                                                                                                                                                                                                                                                                                                                                      </t>
  </si>
  <si>
    <t xml:space="preserve">LUMINARIA HERMETICA IP-65 PARA 2 DUAS LAMPADAS DE 14/16/18/20 W (NAO INCLUI REATOR E LAMPADAS)                                                                                                                                                                                                                                                                                                                                                                                                            </t>
  </si>
  <si>
    <t xml:space="preserve">LUMINARIA HERMETICA IP-65 PARA 2 DUAS LAMPADAS DE 28/32/36/40 W (NAO INCLUI REATOR E LAMPADAS)                                                                                                                                                                                                                                                                                                                                                                                                            </t>
  </si>
  <si>
    <t xml:space="preserve">TUBO MONOCAMADA PEX, DN 16 MM, PARA AGUA QUENTE E FRIA                                                                                                                                                                                                                                                                                                                                                                                                                                                    </t>
  </si>
  <si>
    <t>5,53</t>
  </si>
  <si>
    <t xml:space="preserve">TUBO MONOCAMADA PEX, DN 20 MM, PARA AGUA QUENTE E FRIA                                                                                                                                                                                                                                                                                                                                                                                                                                                    </t>
  </si>
  <si>
    <t xml:space="preserve">TUBO MONOCAMADA PEX, DN 25 MM, PARA AGUA QUENTE E FRIA                                                                                                                                                                                                                                                                                                                                                                                                                                                    </t>
  </si>
  <si>
    <t xml:space="preserve">TUBO MONOCAMADA PEX, DN 32 MM, PARA AGUA QUENTE E FRIA                                                                                                                                                                                                                                                                                                                                                                                                                                                    </t>
  </si>
  <si>
    <t>16,62</t>
  </si>
  <si>
    <t xml:space="preserve">TUBO MULTICAMADA PEX, DN 16 MM, PARA INSTALACOES A GAS (AMARELO)                                                                                                                                                                                                                                                                                                                                                                                                                                          </t>
  </si>
  <si>
    <t>10,65</t>
  </si>
  <si>
    <t xml:space="preserve">TUBO MULTICAMADA PEX, DN 20 MM, PARA INSTALACOES A GAS (AMARELO)                                                                                                                                                                                                                                                                                                                                                                                                                                          </t>
  </si>
  <si>
    <t xml:space="preserve">TUBO MULTICAMADA PEX, DN *26* MM, PARA INSTALACOES A GAS (AMARELO)                                                                                                                                                                                                                                                                                                                                                                                                                                        </t>
  </si>
  <si>
    <t xml:space="preserve">TUBO MULTICAMADA PEX, DN 32 MM, PARA INSTALACOES A GAS (AMARELO)                                                                                                                                                                                                                                                                                                                                                                                                                                          </t>
  </si>
  <si>
    <t xml:space="preserve">TAMPAO / CAP, ROSCA MACHO, DN 3/4", PARA TUBO PEX PARA INST. AGUA QUENTE/FRIA                                                                                                                                                                                                                                                                                                                                                                                                                             </t>
  </si>
  <si>
    <t xml:space="preserve">TAMPAO / CAP, ROSCA MACHO, DN 1", PARA TUBO PEX PARA INST. AGUA QUENTE/FRIA                                                                                                                                                                                                                                                                                                                                                                                                                               </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</si>
  <si>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</si>
  <si>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</si>
  <si>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 xml:space="preserve">CONECTOR/ADAPTADOR FIXO, ROSCA FEMEA, METALICA, COM ANEL DESLIZANTE, DN 20 MM X 3/4", PARA TUBO PEX PARA INST. AGUA QUENTE/FRIA                                                                                                                                                                                                                                                                                                                                                                           </t>
  </si>
  <si>
    <t xml:space="preserve">CONECTOR/ADAPTADOR FIXO, ROSCA FEMEA, METALICA, COM ANEL DESLIZANTE, DN 25 MM X 3/4", PARA TUBO PEX PARA INST. AGUA QUENTE/FRIA                                                                                                                                                                                                                                                                                                                                                                           </t>
  </si>
  <si>
    <t xml:space="preserve">CONECTOR/ADAPTADOR FIXO, ROSCA FEMEA, METALICA, COM ANEL DESLIZANTE, DN 25 MM X 1", PARA TUBO PEX PARA INST. AGUA QUENTE/FRIA                                                                                                                                                                                                                                                                                                                                                                             </t>
  </si>
  <si>
    <t xml:space="preserve">CONECTOR/ADAPTADOR FIXO, ROSCA FEMEA, METALICA, COM ANEL DESLIZANTE, DN 32 MM X 1", PARA TUBO PEX PARA INST. AGUA QUENTE/FRIA                                                                                                                                                                                                                                                                                                                                                                             </t>
  </si>
  <si>
    <t xml:space="preserve">CONECTOR/ADAPTADOR MOVEL, ROSCA FEMEA, METALICA, COM ANEL DESLIZANTE, DN 16 MM X 3/4", PARA TUBO PEX PARA INST. AGUA QUENTE/FRIA                                                                                                                                                                                                                                                                                                                                                                          </t>
  </si>
  <si>
    <t xml:space="preserve">DISTRIBUIDOR METALICO, COM ROSCA, 2 SAIDAS, DN 3/4" X 1/2", PARA CONEXAO COM ANEL DESLIZANTE EM TUBO PEX PARA INST. AGUA QUENTE/FRIA                                                                                                                                                                                                                                                                                                                                                                      </t>
  </si>
  <si>
    <t xml:space="preserve">DISTRIBUIDOR METALICO, COM ROSCA, 2 SAIDAS, DN 1" X 1/2", PARA CONEXAO COM ANEL DESLIZANTE EM TUBO PEX PARA INST. AGUA QUENTE/FRIA                                                                                                                                                                                                                                                                                                                                                                        </t>
  </si>
  <si>
    <t xml:space="preserve">DISTRIBUIDOR METALICO, COM ROSCA, 3 SAIDAS, DN 3/4" X 1/2", PARA CONEXAO COM ANEL DESLIZANTE EM TUBO PEX PARA INST. AGUA QUENTE/FRIA                                                                                                                                                                                                                                                                                                                                                                      </t>
  </si>
  <si>
    <t xml:space="preserve">DISTRIBUIDOR METALICO, COM ROSCA, 3 SAIDAS, DN 1" X 1/2", PARA CONEXAO COM ANEL DESLIZANTE EM TUBO PEX PARA INST. AGUA QUENTE/FRIA                                                                                                                                                                                                                                                                                                                                                                        </t>
  </si>
  <si>
    <t xml:space="preserve">TE METALICO, PARA CONEXAO COM ANEL DESLIZANTE, DN 16 MM, EM TUBO PEX PARA INST. AGUA QUENTE/FRIA                                                                                                                                                                                                                                                                                                                                                                                                          </t>
  </si>
  <si>
    <t xml:space="preserve">TE METALICO, PARA CONEXAO COM ANEL DESLIZANTE, DN 20 MM, EM TUBO PEX PARA INST. AGUA QUENTE/FRIA                                                                                                                                                                                                                                                                                                                                                                                                          </t>
  </si>
  <si>
    <t xml:space="preserve">TE METALICO, PARA CONEXAO COM ANEL DESLIZANTE, DN 25 MM, EM TUBO PEX PARA INST. AGUA QUENTE/FRIA                                                                                                                                                                                                                                                                                                                                                                                                          </t>
  </si>
  <si>
    <t xml:space="preserve">TE METALICO, PARA CONEXAO COM ANEL DESLIZANTE, DN 32 MM, EM TUBO PEX PARA INST. AGUA QUENTE/FRIA                                                                                                                                                                                                                                                                                                                                                                                                          </t>
  </si>
  <si>
    <t xml:space="preserve">MASSA PREMIUM PARA TEXTURA LISA DE BASE ACRILICA, USO INTERNO E EXTERNO                                                                                                                                                                                                                                                                                                                                                                                                                                   </t>
  </si>
  <si>
    <t xml:space="preserve">LUMINARIA DE SOBREPOR EM CHAPA DE ACO COM ALETAS PLASTICAS, PARA 1 LAMPADA, BASE E27, POTENCIA MAXIMA 40/60 W (NAO INCLUI LAMPADA)                                                                                                                                                                                                                                                                                                                                                                        </t>
  </si>
  <si>
    <t xml:space="preserve">TE ROSCA FEMEA, METALICO, PARA CONEXAO COM ANEL DESLIZANTE, DN 16 MM X 1/2", EM TUBO PEX PARA INST. AGUA QUENTE/FRIA                                                                                                                                                                                                                                                                                                                                                                                      </t>
  </si>
  <si>
    <t xml:space="preserve">TE ROSCA FEMEA, METALICO, PARA CONEXAO COM ANEL DESLIZANTE, DN 20 MM X 1/2", EM TUBO PEX PARA INST. AGUA QUENTE/FRIA                                                                                                                                                                                                                                                                                                                                                                                      </t>
  </si>
  <si>
    <t xml:space="preserve">TE ROSCA FEMEA, METALICO, PARA CONEXAO COM ANEL DESLIZANTE, DN 25 MM X 3/4", EM TUBO PEX PARA INST. AGUA QUENTE/FRIA                                                                                                                                                                                                                                                                                                                                                                                      </t>
  </si>
  <si>
    <t xml:space="preserve">JOELHO/COTOVELO 90 GRAUS, METALICO, PARA CONEXAO COM ANEL DESLIZANTE, DN 16 MM, EM TUBO PEX PARA INST. AGUA QUENTE/FRIA                                                                                                                                                                                                                                                                                                                                                                                   </t>
  </si>
  <si>
    <t xml:space="preserve">JOELHO/COTOVELO 90 GRAUS, METALICO, PARA CONEXAO COM ANEL DESLIZANTE, DN 20 MM, EM TUBO PEX PARA INST. AGUA QUENTE/FRIA                                                                                                                                                                                                                                                                                                                                                                                   </t>
  </si>
  <si>
    <t xml:space="preserve">JOELHO/COTOVELO 90 GRAUS, METALICO, PARA CONEXAO COM ANEL DESLIZANTE, DN 25 MM, EM TUBO PEX PARA INST. AGUA QUENTE/FRIA                                                                                                                                                                                                                                                                                                                                                                                   </t>
  </si>
  <si>
    <t xml:space="preserve">JOELHO/COTOVELO 90 GRAUS, METALICO, PARA CONEXAO COM ANEL DESLIZANTE, DN 32 MM, EM TUBO PEX PARA INST. AGUA QUENTE/FRIA                                                                                                                                                                                                                                                                                                                                                                                   </t>
  </si>
  <si>
    <t xml:space="preserve">JOELHO/COTOVELO, ROSCA FEMEA, COM BASE FIXA, METALICO, PARA CONEXAO COM ANEL DESLIZANTE, DN 16 MM X 1/2", EM TUBO PEX PARA INST. AGUA QUENTE/FRIA                                                                                                                                                                                                                                                                                                                                                         </t>
  </si>
  <si>
    <t xml:space="preserve">JOELHO/COTOVELO, ROSCA FEMEA, COM BASE FIXA, METALICO, PARA CONEXAO COM ANEL DESLIZANTE, DN 20 MM X 1/2", EM TUBO PEX PARA INST. AGUA QUENTE/FRIA                                                                                                                                                                                                                                                                                                                                                         </t>
  </si>
  <si>
    <t xml:space="preserve">JOELHO/COTOVELO, ROSCA FEMEA, COM BASE FIXA, METALICO, PARA CONEXAO COM ANEL DESLIZANTE, DN 25 MM X 3/4", EM TUBO PEX PARA INST. AGUA QUENTE/FRIA                                                                                                                                                                                                                                                                                                                                                         </t>
  </si>
  <si>
    <t xml:space="preserve">JOELHO/COTOVELO 90 GRAUS, ROSCA FEMEA TERMINAL, METALICO, PARA CONEXAO COM ANEL DESLIZANTE, DN 16 MM X 1/2", EM TUBO PEX PARA INST. AGUA QUENTE/FRIA                                                                                                                                                                                                                                                                                                                                                      </t>
  </si>
  <si>
    <t xml:space="preserve">JOELHO/COTOVELO 90 GRAUS, ROSCA FEMEA TERMINAL, METALICO, PARA CONEXAO COM ANEL DESLIZANTE, DN 20 MM X 1/2", EM TUBO PEX PARA INST. AGUA QUENTE/FRIA                                                                                                                                                                                                                                                                                                                                                      </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</si>
  <si>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</si>
  <si>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</si>
  <si>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 xml:space="preserve">JOELHO/COTOVELO 90 GRAUS, ROSCA FEMEA TERMINAL, PLASTICO, PARA CONEXAO COM CRIMPAGEM, DN 25 MM X 1/2", EM TUBO PEX PARA INST. AGUA QUENTE/FRIA                                                                                                                                                                                                                                                                                                                                                            </t>
  </si>
  <si>
    <t xml:space="preserve">JOELHO/COTOVELO, ROSCA FEMEA MOVEL, METALICO, PARA CONEXAO COM ANEL DESLIZANTE, DN 20 MM X 3/4", EM TUBO PEX PARA INST. AGUA QUENTE/FRIA                                                                                                                                                                                                                                                                                                                                                                  </t>
  </si>
  <si>
    <t xml:space="preserve">TUBO PPR, CLASSE PN 12, DN 32 MM                                                                                                                                                                                                                                                                                                                                                                                                                                                                          </t>
  </si>
  <si>
    <t>12,00</t>
  </si>
  <si>
    <t xml:space="preserve">TUBO PPR, CLASSE PN 12, DN 40 MM                                                                                                                                                                                                                                                                                                                                                                                                                                                                          </t>
  </si>
  <si>
    <t xml:space="preserve">TUBO PPR, CLASSE PN 12, DN 50 MM                                                                                                                                                                                                                                                                                                                                                                                                                                                                          </t>
  </si>
  <si>
    <t>26,74</t>
  </si>
  <si>
    <t xml:space="preserve">TUBO PPR, CLASSE PN 12, DN 63 MM                                                                                                                                                                                                                                                                                                                                                                                                                                                                          </t>
  </si>
  <si>
    <t>43,42</t>
  </si>
  <si>
    <t xml:space="preserve">TUBO PPR, CLASSE PN 12, DN 75 MM                                                                                                                                                                                                                                                                                                                                                                                                                                                                          </t>
  </si>
  <si>
    <t>55,68</t>
  </si>
  <si>
    <t xml:space="preserve">TUBO PPR, CLASSE PN 12, DN 90 MM                                                                                                                                                                                                                                                                                                                                                                                                                                                                          </t>
  </si>
  <si>
    <t>95,72</t>
  </si>
  <si>
    <t xml:space="preserve">TUBO PPR, CLASSE PN 12, DN 110 MM                                                                                                                                                                                                                                                                                                                                                                                                                                                                         </t>
  </si>
  <si>
    <t xml:space="preserve">TUBO PPR, CLASSE PN 25, DN 20 MM, PARA AGUA QUENTE E FRIA PREDIAL                                                                                                                                                                                                                                                                                                                                                                                                                                         </t>
  </si>
  <si>
    <t xml:space="preserve">TUBO PPR, CLASSE PN 25, DN 25 MM, PARA AGUA QUENTE E FRIA PREDIAL                                                                                                                                                                                                                                                                                                                                                                                                                                         </t>
  </si>
  <si>
    <t xml:space="preserve">TUBO PPR, CLASSE PN 25, DN 32 MM, PARA AGUA QUENTE E FRIA PREDIAL                                                                                                                                                                                                                                                                                                                                                                                                                                         </t>
  </si>
  <si>
    <t>21,93</t>
  </si>
  <si>
    <t xml:space="preserve">TUBO PPR, CLASSE PN 25, DN 40 MM, PARA AGUA QUENTE E FRIA PREDIAL                                                                                                                                                                                                                                                                                                                                                                                                                                         </t>
  </si>
  <si>
    <t>31,64</t>
  </si>
  <si>
    <t xml:space="preserve">TUBO PPR, CLASSE PN 25, DN 50 MM, PARA AGUA QUENTE E FRIA PREDIAL                                                                                                                                                                                                                                                                                                                                                                                                                                         </t>
  </si>
  <si>
    <t>50,00</t>
  </si>
  <si>
    <t xml:space="preserve">TUBO PPR, CLASSE PN 25, DN 63 MM, PARA AGUA QUENTE E FRIA PREDIAL                                                                                                                                                                                                                                                                                                                                                                                                                                         </t>
  </si>
  <si>
    <t>87,98</t>
  </si>
  <si>
    <t xml:space="preserve">TUBO PPR, CLASSE PN 25, DN 75 MM, PARA AGUA QUENTE E FRIA PREDIAL                                                                                                                                                                                                                                                                                                                                                                                                                                         </t>
  </si>
  <si>
    <t xml:space="preserve">TUBO PPR, CLASSE PN 25, DN 90 MM, PARA AGUA QUENTE E FRIA PREDIAL                                                                                                                                                                                                                                                                                                                                                                                                                                         </t>
  </si>
  <si>
    <t xml:space="preserve">TUBO PPR, CLASSE PN 25, DN 110 MM, PARA AGUA QUENTE E FRIA PREDIAL                                                                                                                                                                                                                                                                                                                                                                                                                                        </t>
  </si>
  <si>
    <t>288,94</t>
  </si>
  <si>
    <t xml:space="preserve">JOELHO PPR 45 GRAUS, SOLDAVEL, F/F, DN 40 MM, PARA AQUA QUENTE E FRIA PREDIAL                                                                                                                                                                                                                                                                                                                                                                                                                             </t>
  </si>
  <si>
    <t xml:space="preserve">JOELHO PPR 45 GRAUS, SOLDAVEL, F/F, DN 50 MM, PARA AQUA QUENTE E FRIA PREDIAL                                                                                                                                                                                                                                                                                                                                                                                                                             </t>
  </si>
  <si>
    <t>25,50</t>
  </si>
  <si>
    <t xml:space="preserve">JOELHO PPR 45 GRAUS, SOLDAVEL, F/F, DN 63 MM, PARA AQUA QUENTE E FRIA PREDIAL                                                                                                                                                                                                                                                                                                                                                                                                                             </t>
  </si>
  <si>
    <t>42,91</t>
  </si>
  <si>
    <t xml:space="preserve">JOELHO PPR 45 GRAUS, SOLDAVEL, F/F, DN 75 MM, PARA AQUA QUENTE E FRIA PREDIAL                                                                                                                                                                                                                                                                                                                                                                                                                             </t>
  </si>
  <si>
    <t xml:space="preserve">JOELHO PPR 45 GRAUS, SOLDAVEL, F/F, DN 90 MM, PARA AQUA QUENTE E FRIA PREDIAL                                                                                                                                                                                                                                                                                                                                                                                                                             </t>
  </si>
  <si>
    <t>154,31</t>
  </si>
  <si>
    <t xml:space="preserve">BUCHA DE REDUCAO, PPR, DN 32 X 25 MM, PARA AGUA QUENTE E FRIA PREDIAL                                                                                                                                                                                                                                                                                                                                                                                                                                     </t>
  </si>
  <si>
    <t xml:space="preserve">BUCHA DE REDUCAO, PPR, DN 40 X 25 MM, PARA AGUA QUENTE E FRIA PREDIAL                                                                                                                                                                                                                                                                                                                                                                                                                                     </t>
  </si>
  <si>
    <t xml:space="preserve">CONECTOR / ADAPTADOR F/M, COM INSERTO METALICO, PPR, DN 25 MM X 1/2", PARA AGUA QUENTE E FRIA PREDIAL                                                                                                                                                                                                                                                                                                                                                                                                     </t>
  </si>
  <si>
    <t xml:space="preserve">CONECTOR / ADAPTADOR F/M, COM INSERTO METALICO, PPR, DN 32 MM X 3/4", PARA AGUA QUENTE E FRIA PREDIAL                                                                                                                                                                                                                                                                                                                                                                                                     </t>
  </si>
  <si>
    <t xml:space="preserve">CONECTOR / ADAPTADOR F/F, COM INSERTO METALICO, PPR, DN 25 MM X 1/2", PARA AGUA QUENTE E FRIA PREDIAL                                                                                                                                                                                                                                                                                                                                                                                                     </t>
  </si>
  <si>
    <t xml:space="preserve">CONECTOR / ADAPTADOR F/F, COM INSERTO METALICO, PPR, DN 32 MM X 3/4", PARA AGUA QUENTE E FRIA PREDIAL                                                                                                                                                                                                                                                                                                                                                                                                     </t>
  </si>
  <si>
    <t>30,39</t>
  </si>
  <si>
    <t xml:space="preserve">TE MISTURADOR COM INSERTO METALICO, FEMEA, PPR, DN 25 MM X 3/4", PARA AGUA QUENTE E FRIA PREDIAL                                                                                                                                                                                                                                                                                                                                                                                                          </t>
  </si>
  <si>
    <t>35,92</t>
  </si>
  <si>
    <t xml:space="preserve">BOMBA DE PROJECAO DE CONCRETO SECO, POTENCIA 10 CV, VAZAO 3 M3/H                                                                                                                                                                                                                                                                                                                                                                                                                                          </t>
  </si>
  <si>
    <t>71.922,80</t>
  </si>
  <si>
    <t xml:space="preserve">BOMBA DE PROJECAO DE CONCRETO SECO, POTENCIA 10 CV, VAZAO 6 M3/H                                                                                                                                                                                                                                                                                                                                                                                                                                          </t>
  </si>
  <si>
    <t>77.056,37</t>
  </si>
  <si>
    <t xml:space="preserve">PERFURATRIZ SOBRE ESTEIRA, TORQUE MAXIMO 600 KGF, PESO MEDIO 1000 KG, POTENCIA 20 HP, DIAMETRO MAXIMO 10"                                                                                                                                                                                                                                                                                                                                                                                                 </t>
  </si>
  <si>
    <t>867.582,02</t>
  </si>
  <si>
    <t xml:space="preserve">ESPACADOR/SEPARADOR /CENTRALIZADOR DE BARRA DE ACO, PLASTICO, (CHUMBADOR TIPO CARAMBOLA - CB), DIAMETRO INTERNO ATE 20 MM                                                                                                                                                                                                                                                                                                                                                                                 </t>
  </si>
  <si>
    <t xml:space="preserve">FIBRA DE ACO PARA REFORCO DO CONCRETO, SOLTA, TIPO A-I, FATOR DE FORMA *50* L / D, COMPRIMENTO DE *30* MM E RESISTENCIA A TRACAO DO ACO MAIOR 1000 MPA                                                                                                                                                                                                                                                                                                                                                    </t>
  </si>
  <si>
    <t>11,31</t>
  </si>
  <si>
    <t xml:space="preserve">PROTETOR/PONTEIRA PLASTICA PARA PONTA DE VERGALHAO DE ATE 1", TIPO PROTETOR DE ESPERA                                                                                                                                                                                                                                                                                                                                                                                                                     </t>
  </si>
  <si>
    <t xml:space="preserve">ESPACADOR / DISTANCIADOR TIPO PINO EM PLASTICO, PARA VERGALHAO ATE 10 MM, PARA APOIO DE ARMADURA                                                                                                                                                                                                                                                                                                                                                                                                          </t>
  </si>
  <si>
    <t xml:space="preserve">ESPACADOR / DISTANCIADOR CIRCULAR COM ENTRADA LATERAL, EM PLASTICO, PARA VERGALHAO *4,2 A 12,5* MM, COBRIMENTO 20 MM                                                                                                                                                                                                                                                                                                                                                                                      </t>
  </si>
  <si>
    <t xml:space="preserve">PORTA DE ABRIR EM ACO COM DIVISAO HORIZONTAL PARA VIDROS, COM FUNDO ANTICORROSIVO/PRIMER DE PROTECAO, SEM GUARNICAO/ALIZAR/VISTA, VIDROS NAO INCLUSOS, 90 X 210 CM                                                                                                                                                                                                                                                                                                                                        </t>
  </si>
  <si>
    <t xml:space="preserve">PORTA DE ABRIR EM ACO TIPO VENEZIANA, COM FUNDO ANTICORROSIVO / PRIMER DE PROTECAO, SEM GUARNICAO/ALIZAR/VISTA, 90 X 210 CM                                                                                                                                                                                                                                                                                                                                                                               </t>
  </si>
  <si>
    <t xml:space="preserve">PORTA DE ABRIR EM ALUMINIO COM DIVISAO HORIZONTAL  PARA VIDROS,  ACABAMENTO ANODIZADO NATURAL, VIDROS INCLUSOS, SEM GUARNICAO/ALIZAR/VISTA , 87 X 210 CM                                                                                                                                                                                                                                                                                                                                                  </t>
  </si>
  <si>
    <t xml:space="preserve">PORTA DE ABRIR EM ALUMINIO TIPO VENEZIANA, ACABAMENTO ANODIZADO NATURAL, SEM GUARNICAO/ALIZAR/VISTA, 87 X 210 CM                                                                                                                                                                                                                                                                                                                                                                                          </t>
  </si>
  <si>
    <t xml:space="preserve">PREGO DE ACO POLIDO SEM CABECA 15 X 15 (1 1/4 X 13)                                                                                                                                                                                                                                                                                                                                                                                                                                                       </t>
  </si>
  <si>
    <t xml:space="preserve">PREGO DE ACO POLIDO COM CABECA 19  X 36 (3 1/4  X  9)                                                                                                                                                                                                                                                                                                                                                                                                                                                     </t>
  </si>
  <si>
    <t xml:space="preserve">PERFILADO PERFURADO SIMPLES 38 X 38 MM, CHAPA 22                                                                                                                                                                                                                                                                                                                                                                                                                                                          </t>
  </si>
  <si>
    <t xml:space="preserve">PERFILADO PERFURADO DUPLO 38 X 76 MM, CHAPA 22                                                                                                                                                                                                                                                                                                                                                                                                                                                            </t>
  </si>
  <si>
    <t xml:space="preserve">ABRACADEIRA EM ACO PARA AMARRACAO DE ELETRODUTOS, TIPO D, COM 3/8" E PARAFUSO DE FIXACAO                                                                                                                                                                                                                                                                                                                                                                                                                  </t>
  </si>
  <si>
    <t xml:space="preserve">ABRACADEIRA EM ACO PARA AMARRACAO DE ELETRODUTOS, TIPO D, COM 4" E CUNHA DE FIXACAO                                                                                                                                                                                                                                                                                                                                                                                                                       </t>
  </si>
  <si>
    <t>7,88</t>
  </si>
  <si>
    <t xml:space="preserve">ABRACADEIRA EM ACO PARA AMARRACAO DE ELETRODUTOS, TIPO D, COM 1/2" E CUNHA DE FIXACAO                                                                                                                                                                                                                                                                                                                                                                                                                     </t>
  </si>
  <si>
    <t xml:space="preserve">ABRACADEIRA EM ACO PARA AMARRACAO DE ELETRODUTOS, TIPO D, COM 3/4" E CUNHA DE FIXACAO                                                                                                                                                                                                                                                                                                                                                                                                                     </t>
  </si>
  <si>
    <t xml:space="preserve">ABRACADEIRA EM ACO PARA AMARRACAO DE ELETRODUTOS, TIPO D, COM 1" E CUNHA DE FIXACAO                                                                                                                                                                                                                                                                                                                                                                                                                       </t>
  </si>
  <si>
    <t xml:space="preserve">ABRACADEIRA EM ACO PARA AMARRACAO DE ELETRODUTOS, TIPO D, COM 1 1/4" E CUNHA DE FIXACAO                                                                                                                                                                                                                                                                                                                                                                                                                   </t>
  </si>
  <si>
    <t xml:space="preserve">ABRACADEIRA EM ACO PARA AMARRACAO DE ELETRODUTOS, TIPO D, COM 1 1/2" E CUNHA DE FIXACAO                                                                                                                                                                                                                                                                                                                                                                                                                   </t>
  </si>
  <si>
    <t xml:space="preserve">ABRACADEIRA EM ACO PARA AMARRACAO DE ELETRODUTOS, TIPO D, COM 2" E CUNHA DE FIXACAO                                                                                                                                                                                                                                                                                                                                                                                                                       </t>
  </si>
  <si>
    <t xml:space="preserve">ABRACADEIRA EM ACO PARA AMARRACAO DE ELETRODUTOS, TIPO D, COM 2 1/2" E CUNHA DE FIXACAO                                                                                                                                                                                                                                                                                                                                                                                                                   </t>
  </si>
  <si>
    <t xml:space="preserve">ABRACADEIRA EM ACO PARA AMARRACAO DE ELETRODUTOS, TIPO D, COM 3" E CUNHA DE FIXACAO                                                                                                                                                                                                                                                                                                                                                                                                                       </t>
  </si>
  <si>
    <t xml:space="preserve">ABRACADEIRA EM ACO PARA AMARRACAO DE ELETRODUTOS, TIPO D, COM 3 1/2" E CUNHA DE FIXACAO                                                                                                                                                                                                                                                                                                                                                                                                                   </t>
  </si>
  <si>
    <t>7,00</t>
  </si>
  <si>
    <t xml:space="preserve">ABRACADEIRA EM ACO PARA AMARRACAO DE ELETRODUTOS, TIPO U SIMPLES, COM 3/8"                                                                                                                                                                                                                                                                                                                                                                                                                                </t>
  </si>
  <si>
    <t>0,50</t>
  </si>
  <si>
    <t xml:space="preserve">ABRACADEIRA EM ACO PARA AMARRACAO DE ELETRODUTOS, TIPO U SIMPLES, COM 1/2"                                                                                                                                                                                                                                                                                                                                                                                                                                </t>
  </si>
  <si>
    <t xml:space="preserve">ABRACADEIRA EM ACO PARA AMARRACAO DE ELETRODUTOS, TIPO U SIMPLES, COM 3/4"                                                                                                                                                                                                                                                                                                                                                                                                                                </t>
  </si>
  <si>
    <t xml:space="preserve">ABRACADEIRA EM ACO PARA AMARRACAO DE ELETRODUTOS, TIPO U SIMPLES, COM 1"                                                                                                                                                                                                                                                                                                                                                                                                                                  </t>
  </si>
  <si>
    <t>1,02</t>
  </si>
  <si>
    <t xml:space="preserve">ABRACADEIRA EM ACO PARA AMARRACAO DE ELETRODUTOS, TIPO U SIMPLES, COM 1 1/4"                                                                                                                                                                                                                                                                                                                                                                                                                              </t>
  </si>
  <si>
    <t>1,23</t>
  </si>
  <si>
    <t xml:space="preserve">ABRACADEIRA EM ACO PARA AMARRACAO DE ELETRODUTOS, TIPO U SIMPLES, COM 1 1/2"                                                                                                                                                                                                                                                                                                                                                                                                                              </t>
  </si>
  <si>
    <t xml:space="preserve">ABRACADEIRA EM ACO PARA AMARRACAO DE ELETRODUTOS, TIPO U SIMPLES, COM 2"                                                                                                                                                                                                                                                                                                                                                                                                                                  </t>
  </si>
  <si>
    <t xml:space="preserve">ABRACADEIRA EM ACO PARA AMARRACAO DE ELETRODUTOS, TIPO U SIMPLES, COM 2 1/2"                                                                                                                                                                                                                                                                                                                                                                                                                              </t>
  </si>
  <si>
    <t xml:space="preserve">ABRACADEIRA EM ACO PARA AMARRACAO DE ELETRODUTOS, TIPO U SIMPLES, COM 3"                                                                                                                                                                                                                                                                                                                                                                                                                                  </t>
  </si>
  <si>
    <t xml:space="preserve">ABRACADEIRA EM ACO PARA AMARRACAO DE ELETRODUTOS, TIPO U SIMPLES, COM 4"                                                                                                                                                                                                                                                                                                                                                                                                                                  </t>
  </si>
  <si>
    <t xml:space="preserve">ABRACADEIRA EM ACO PARA AMARRACAO DE ELETRODUTOS, TIPO ECONOMICA (GOTA), COM 8"                                                                                                                                                                                                                                                                                                                                                                                                                           </t>
  </si>
  <si>
    <t xml:space="preserve">BUCHA EM ALUMINIO, COM ROSCA, DE 1/2", PARA ELETRODUTO                                                                                                                                                                                                                                                                                                                                                                                                                                                    </t>
  </si>
  <si>
    <t xml:space="preserve">BUCHA EM ALUMINIO, COM ROSCA, DE 3/4", PARA ELETRODUTO                                                                                                                                                                                                                                                                                                                                                                                                                                                    </t>
  </si>
  <si>
    <t xml:space="preserve">BUCHA EM ALUMINIO, COM ROSCA, DE 1", PARA ELETRODUTO                                                                                                                                                                                                                                                                                                                                                                                                                                                      </t>
  </si>
  <si>
    <t xml:space="preserve">BUCHA EM ALUMINIO, COM ROSCA, DE 1 1/4", PARA ELETRODUTO                                                                                                                                                                                                                                                                                                                                                                                                                                                  </t>
  </si>
  <si>
    <t xml:space="preserve">BUCHA EM ALUMINIO, COM ROSCA, DE  1 1/2", PARA ELETRODUTO                                                                                                                                                                                                                                                                                                                                                                                                                                                 </t>
  </si>
  <si>
    <t xml:space="preserve">BUCHA EM ALUMINIO, COM ROSCA, DE 2", PARA ELETRODUTO                                                                                                                                                                                                                                                                                                                                                                                                                                                      </t>
  </si>
  <si>
    <t xml:space="preserve">BUCHA EM ALUMINIO, COM ROSCA, DE 2 1/2", PARA ELETRODUTO                                                                                                                                                                                                                                                                                                                                                                                                                                                  </t>
  </si>
  <si>
    <t xml:space="preserve">BUCHA EM ALUMINIO, COM ROSCA, DE 3", PARA ELETRODUTO                                                                                                                                                                                                                                                                                                                                                                                                                                                      </t>
  </si>
  <si>
    <t xml:space="preserve">BUCHA EM ALUMINIO, COM ROSCA, DE 4", PARA ELETRODUTO                                                                                                                                                                                                                                                                                                                                                                                                                                                      </t>
  </si>
  <si>
    <t xml:space="preserve">BUCHA DE REDUCAO EM ALUMINIO, COM ROSCA, DE 1" X 1/2", PARA ELETRODUTO                                                                                                                                                                                                                                                                                                                                                                                                                                    </t>
  </si>
  <si>
    <t xml:space="preserve">BUCHA DE REDUCAO EM ALUMINIO, COM ROSCA, DE 1" X 3/4", PARA ELETRODUTO                                                                                                                                                                                                                                                                                                                                                                                                                                    </t>
  </si>
  <si>
    <t xml:space="preserve">BUCHA DE REDUCAO EM ALUMINIO, COM ROSCA, DE 1 1/4" X 1/2", PARA ELETRODUTO                                                                                                                                                                                                                                                                                                                                                                                                                                </t>
  </si>
  <si>
    <t>16,44</t>
  </si>
  <si>
    <t xml:space="preserve">BUCHA DE REDUCAO EM ALUMINIO, COM ROSCA, DE 1 1/4" X 3/4", PARA ELETRODUTO                                                                                                                                                                                                                                                                                                                                                                                                                                </t>
  </si>
  <si>
    <t>14,18</t>
  </si>
  <si>
    <t xml:space="preserve">BUCHA DE REDUCAO EM ALUMINIO, COM ROSCA, DE 1 1/4" X 1", PARA ELETRODUTO                                                                                                                                                                                                                                                                                                                                                                                                                                  </t>
  </si>
  <si>
    <t>13,53</t>
  </si>
  <si>
    <t xml:space="preserve">BUCHA DE REDUCAO EM ALUMINIO, COM ROSCA, DE 1 1/2" X 3/4", PARA ELETRODUTO                                                                                                                                                                                                                                                                                                                                                                                                                                </t>
  </si>
  <si>
    <t>18,37</t>
  </si>
  <si>
    <t xml:space="preserve">BUCHA DE REDUCAO EM ALUMINIO, COM ROSCA, DE 1 1/2" X 1", PARA ELETRODUTO                                                                                                                                                                                                                                                                                                                                                                                                                                  </t>
  </si>
  <si>
    <t xml:space="preserve">BUCHA DE REDUCAO EM ALUMINIO, COM ROSCA, DE 1 1/2" X 1 1/4", PARA ELETRODUTO                                                                                                                                                                                                                                                                                                                                                                                                                              </t>
  </si>
  <si>
    <t xml:space="preserve">BUCHA DE REDUCAO EM ALUMINIO, COM ROSCA, DE 2" X 3/4", PARA ELETRODUTO                                                                                                                                                                                                                                                                                                                                                                                                                                    </t>
  </si>
  <si>
    <t xml:space="preserve">BUCHA DE REDUCAO EM ALUMINIO, COM ROSCA, DE 2" X 1", PARA ELETRODUTO                                                                                                                                                                                                                                                                                                                                                                                                                                      </t>
  </si>
  <si>
    <t>35,52</t>
  </si>
  <si>
    <t xml:space="preserve">BUCHA DE REDUCAO EM ALUMINIO, COM ROSCA, DE 2" X 1 1/4", PARA ELETRODUTO                                                                                                                                                                                                                                                                                                                                                                                                                                  </t>
  </si>
  <si>
    <t xml:space="preserve">BUCHA DE REDUCAO EM ALUMINIO, COM ROSCA, DE 2" X 1 1/2", PARA ELETRODUTO                                                                                                                                                                                                                                                                                                                                                                                                                                  </t>
  </si>
  <si>
    <t>30,28</t>
  </si>
  <si>
    <t xml:space="preserve">BUCHA DE REDUCAO EM ALUMINIO, COM ROSCA, DE 2 1/2" X 1", PARA ELETRODUTO                                                                                                                                                                                                                                                                                                                                                                                                                                  </t>
  </si>
  <si>
    <t xml:space="preserve">BUCHA DE REDUCAO EM ALUMINIO, COM ROSCA, DE 2 1/2" X 1 1/4", PARA ELETRODUTO                                                                                                                                                                                                                                                                                                                                                                                                                              </t>
  </si>
  <si>
    <t>56,96</t>
  </si>
  <si>
    <t xml:space="preserve">BUCHA DE REDUCAO EM ALUMINIO, COM ROSCA, DE 2 1/2" X 1 1/2", PARA ELETRODUTO                                                                                                                                                                                                                                                                                                                                                                                                                              </t>
  </si>
  <si>
    <t>54,52</t>
  </si>
  <si>
    <t xml:space="preserve">BUCHA DE REDUCAO EM ALUMINIO, COM ROSCA, DE 2 1/2" X 2", PARA ELETRODUTO                                                                                                                                                                                                                                                                                                                                                                                                                                  </t>
  </si>
  <si>
    <t xml:space="preserve">BUCHA DE REDUCAO EM ALUMINIO, COM ROSCA, DE 3" X 1 1/4", PARA ELETRODUTO                                                                                                                                                                                                                                                                                                                                                                                                                                  </t>
  </si>
  <si>
    <t>65,71</t>
  </si>
  <si>
    <t xml:space="preserve">BUCHA DE REDUCAO EM ALUMINIO, COM ROSCA, DE 3" X 1 1/2", PARA ELETRODUTO                                                                                                                                                                                                                                                                                                                                                                                                                                  </t>
  </si>
  <si>
    <t>65,19</t>
  </si>
  <si>
    <t xml:space="preserve">BUCHA DE REDUCAO EM ALUMINIO, COM ROSCA, DE 3" X 2", PARA ELETRODUTO                                                                                                                                                                                                                                                                                                                                                                                                                                      </t>
  </si>
  <si>
    <t>62,33</t>
  </si>
  <si>
    <t xml:space="preserve">BUCHA DE REDUCAO EM ALUMINIO, COM ROSCA, DE 3" X 2 1/2", PARA ELETRODUTO                                                                                                                                                                                                                                                                                                                                                                                                                                  </t>
  </si>
  <si>
    <t>53,06</t>
  </si>
  <si>
    <t xml:space="preserve">BUCHA DE REDUCAO EM ALUMINIO, COM ROSCA, DE 4" X 2", PARA ELETRODUTO                                                                                                                                                                                                                                                                                                                                                                                                                                      </t>
  </si>
  <si>
    <t>106,50</t>
  </si>
  <si>
    <t xml:space="preserve">BUCHA DE REDUCAO EM ALUMINIO, COM ROSCA, DE 4" X 2 1/2", PARA ELETRODUTO                                                                                                                                                                                                                                                                                                                                                                                                                                  </t>
  </si>
  <si>
    <t>103,99</t>
  </si>
  <si>
    <t xml:space="preserve">BUCHA DE REDUCAO EM ALUMINIO, COM ROSCA, DE 4" X 3", PARA ELETRODUTO                                                                                                                                                                                                                                                                                                                                                                                                                                      </t>
  </si>
  <si>
    <t>101,04</t>
  </si>
  <si>
    <t xml:space="preserve">ARRUELA EM ALUMINIO, COM ROSCA, DE 3/8", PARA ELETRODUTO                                                                                                                                                                                                                                                                                                                                                                                                                                                  </t>
  </si>
  <si>
    <t xml:space="preserve">ARRUELA EM ALUMINIO, COM ROSCA, DE 1/2", PARA ELETRODUTO                                                                                                                                                                                                                                                                                                                                                                                                                                                  </t>
  </si>
  <si>
    <t xml:space="preserve">ARRUELA EM ALUMINIO, COM ROSCA, DE 3/4", PARA ELETRODUTO                                                                                                                                                                                                                                                                                                                                                                                                                                                  </t>
  </si>
  <si>
    <t xml:space="preserve">ARRUELA EM ALUMINIO, COM ROSCA, DE 1", PARA ELETRODUTO                                                                                                                                                                                                                                                                                                                                                                                                                                                    </t>
  </si>
  <si>
    <t xml:space="preserve">ARRUELA EM ALUMINIO, COM ROSCA, DE  1 1/4", PARA ELETRODUTO                                                                                                                                                                                                                                                                                                                                                                                                                                               </t>
  </si>
  <si>
    <t xml:space="preserve">ARRUELA EM ALUMINIO, COM ROSCA, DE 1 1/2", PARA ELETRODUTO                                                                                                                                                                                                                                                                                                                                                                                                                                                </t>
  </si>
  <si>
    <t xml:space="preserve">ARRUELA EM ALUMINIO, COM ROSCA, DE 2", PARA ELETRODUTO                                                                                                                                                                                                                                                                                                                                                                                                                                                    </t>
  </si>
  <si>
    <t xml:space="preserve">ARRUELA EM ALUMINIO, COM ROSCA, DE 2 1/2", PARA ELETRODUTO                                                                                                                                                                                                                                                                                                                                                                                                                                                </t>
  </si>
  <si>
    <t xml:space="preserve">ARRUELA EM ALUMINIO, COM ROSCA, DE 3", PARA ELETRODUTO                                                                                                                                                                                                                                                                                                                                                                                                                                                    </t>
  </si>
  <si>
    <t xml:space="preserve">ARRUELA EM ALUMINIO, COM ROSCA, DE 4", PARA ELETRODUTO                                                                                                                                                                                                                                                                                                                                                                                                                                                    </t>
  </si>
  <si>
    <t>7,44</t>
  </si>
  <si>
    <t xml:space="preserve">BUCHA EM ALUMINIO, COM ROSCA, DE 3/8", PARA ELETRODUTO                                                                                                                                                                                                                                                                                                                                                                                                                                                    </t>
  </si>
  <si>
    <t xml:space="preserve">CABO DE COBRE, FLEXIVEL, CLASSE 4 OU 5, ISOLACAO EM PVC/A, ANTICHAMA BWF-B, 1 CONDUTOR, 450/750 V, SECAO NOMINAL 25 MM2                                                                                                                                                                                                                                                                                                                                                                                   </t>
  </si>
  <si>
    <t>24,71</t>
  </si>
  <si>
    <t xml:space="preserve">CABO DE COBRE, FLEXIVEL, CLASSE 4 OU 5, ISOLACAO EM PVC/A, ANTICHAMA BWF-B, 1 CONDUTOR, 450/750 V, SECAO NOMINAL 35 MM2                                                                                                                                                                                                                                                                                                                                                                                   </t>
  </si>
  <si>
    <t xml:space="preserve">CABO DE COBRE, FLEXIVEL, CLASSE 4 OU 5, ISOLACAO EM PVC/A, ANTICHAMA BWF-B, 1 CONDUTOR, 450/750 V, SECAO NOMINAL 50 MM2                                                                                                                                                                                                                                                                                                                                                                                   </t>
  </si>
  <si>
    <t>50,13</t>
  </si>
  <si>
    <t xml:space="preserve">CABO DE COBRE, FLEXIVEL, CLASSE 4 OU 5, ISOLACAO EM PVC/A, ANTICHAMA BWF-B, 1 CONDUTOR, 450/750 V, SECAO NOMINAL 70 MM2                                                                                                                                                                                                                                                                                                                                                                                   </t>
  </si>
  <si>
    <t>73,94</t>
  </si>
  <si>
    <t xml:space="preserve">CABO DE COBRE, FLEXIVEL, CLASSE 4 OU 5, ISOLACAO EM PVC/A, ANTICHAMA BWF-B, 1 CONDUTOR, 450/750 V, SECAO NOMINAL 95 MM2                                                                                                                                                                                                                                                                                                                                                                                   </t>
  </si>
  <si>
    <t>97,99</t>
  </si>
  <si>
    <t xml:space="preserve">CABO DE COBRE, FLEXIVEL, CLASSE 4 OU 5, ISOLACAO EM PVC/A, ANTICHAMA BWF-B, 1 CONDUTOR, 450/750 V, SECAO NOMINAL 120 MM2                                                                                                                                                                                                                                                                                                                                                                                  </t>
  </si>
  <si>
    <t>117,49</t>
  </si>
  <si>
    <t xml:space="preserve">CABO DE COBRE, FLEXIVEL, CLASSE 4 OU 5, ISOLACAO EM PVC/A, ANTICHAMA BWF-B, 1 CONDUTOR, 450/750 V, SECAO NOMINAL 150 MM2                                                                                                                                                                                                                                                                                                                                                                                  </t>
  </si>
  <si>
    <t>148,18</t>
  </si>
  <si>
    <t xml:space="preserve">CABO DE COBRE, FLEXIVEL, CLASSE 4 OU 5, ISOLACAO EM PVC/A, ANTICHAMA BWF-B, 1 CONDUTOR, 450/750 V, SECAO NOMINAL 185 MM2                                                                                                                                                                                                                                                                                                                                                                                  </t>
  </si>
  <si>
    <t>179,02</t>
  </si>
  <si>
    <t xml:space="preserve">CABO DE COBRE, FLEXIVEL, CLASSE 4 OU 5, ISOLACAO EM PVC/A, ANTICHAMA BWF-B, 1 CONDUTOR, 450/750 V, SECAO NOMINAL 240 MM2                                                                                                                                                                                                                                                                                                                                                                                  </t>
  </si>
  <si>
    <t>235,45</t>
  </si>
  <si>
    <t xml:space="preserve">CABO DE COBRE, RIGIDO, CLASSE 2, ISOLACAO EM PVC/A, ANTICHAMA BWF-B, 1 CONDUTOR, 450/750 V, SECAO NOMINAL 16 MM2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</si>
  <si>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</si>
  <si>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</si>
  <si>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</si>
  <si>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</si>
  <si>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</si>
  <si>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</si>
  <si>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CABO DE COBRE, FLEXIVEL, CLASSE 4 OU 5, ISOLACAO EM PVC/A, ANTICHAMA BWF-B, COBERTURA PVC-ST1, ANTICHAMA BWF-B, 1 CONDUTOR, 0,6/1 KV, SECAO NOMINAL 400 MM2                                                                                                                                                                                                                                                                                                                                               </t>
  </si>
  <si>
    <t>445,22</t>
  </si>
  <si>
    <t xml:space="preserve">CABO DE COBRE, FLEXIVEL, CLASSE 4 OU 5, ISOLACAO EM PVC/A, ANTICHAMA BWF-B, COBERTURA PVC-ST1, ANTICHAMA BWF-B, 1 CONDUTOR, 0,6/1 KV, SECAO NOMINAL 500 MM2                                                                                                                                                                                                                                                                                                                                               </t>
  </si>
  <si>
    <t>532,58</t>
  </si>
  <si>
    <t xml:space="preserve">CABO DE COBRE, FLEXIVEL, CLASSE 4 OU 5, ISOLACAO EM PVC/A, ANTICHAMA BWF-B, 1 CONDUTOR, 450/750 V, SECAO NOMINAL 0,5 MM2                                                                                                                                                                                                                                                                                                                                                                                  </t>
  </si>
  <si>
    <t xml:space="preserve">CABO DE COBRE, FLEXIVEL, CLASSE 4 OU 5, ISOLACAO EM PVC/A, ANTICHAMA BWF-B, 1 CONDUTOR, 450/750 V, SECAO NOMINAL 1,0 MM2                                                                                                                                                                                                                                                                                                                                                                                  </t>
  </si>
  <si>
    <t xml:space="preserve">ELETRODUTO/CONDULETE DE PVC RIGIDO, LISO, COR CINZA, DE 3/4", PARA INSTALACOES APARENTES (NBR 5410)                                                                                                                                                                                                                                                                                                                                                                                                       </t>
  </si>
  <si>
    <t xml:space="preserve">ELETRODUTO/CONDULETE DE PVC RIGIDO, LISO, COR CINZA, DE 1/2", PARA INSTALACOES APARENTES (NBR 5410)                                                                                                                                                                                                                                                                                                                                                                                                       </t>
  </si>
  <si>
    <t xml:space="preserve">ELETRODUTO/CONDULETE DE PVC RIGIDO, LISO, COR CINZA, DE 1", PARA INSTALACOES APARENTES (NBR 5410)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</si>
  <si>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</si>
  <si>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</si>
  <si>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</si>
  <si>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</si>
  <si>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10 MM2                                                                                                                                                                                                                                                                                                                                                              </t>
  </si>
  <si>
    <t>34,96</t>
  </si>
  <si>
    <t xml:space="preserve">CABO MULTIPOLAR DE COBRE, FLEXIVEL, CLASSE 4 OU 5, ISOLACAO EM HEPR, COBERTURA EM PVC-ST2, ANTICHAMA BWF-B, 0,6/1 KV, 3 CONDUTORES DE 16 MM2                                                                                                                                                                                                                                                                                                                                                              </t>
  </si>
  <si>
    <t>55,67</t>
  </si>
  <si>
    <t xml:space="preserve">CABO MULTIPOLAR DE COBRE, FLEXIVEL, CLASSE 4 OU 5, ISOLACAO EM HEPR, COBERTURA EM PVC-ST2, ANTICHAMA BWF-B, 0,6/1 KV, 3 CONDUTORES DE 25 MM2                                                                                                                                                                                                                                                                                                                                                              </t>
  </si>
  <si>
    <t>96,26</t>
  </si>
  <si>
    <t xml:space="preserve">CABO MULTIPOLAR DE COBRE, FLEXIVEL, CLASSE 4 OU 5, ISOLACAO EM HEPR, COBERTURA EM PVC-ST2, ANTICHAMA BWF-B, 0,6/1 KV, 3 CONDUTORES DE 35 MM2                                                                                                                                                                                                                                                                                                                                                              </t>
  </si>
  <si>
    <t>133,34</t>
  </si>
  <si>
    <t xml:space="preserve">CABO MULTIPOLAR DE COBRE, FLEXIVEL, CLASSE 4 OU 5, ISOLACAO EM HEPR, COBERTURA EM PVC-ST2, ANTICHAMA BWF-B, 0,6/1 KV, 3 CONDUTORES DE 50 MM2                                                                                                                                                                                                                                                                                                                                                              </t>
  </si>
  <si>
    <t>181,03</t>
  </si>
  <si>
    <t xml:space="preserve">CABO MULTIPOLAR DE COBRE, FLEXIVEL, CLASSE 4 OU 5, ISOLACAO EM HEPR, COBERTURA EM PVC-ST2, ANTICHAMA BWF-B, 0,6/1 KV, 3 CONDUTORES DE 70 MM2                                                                                                                                                                                                                                                                                                                                                              </t>
  </si>
  <si>
    <t>273,18</t>
  </si>
  <si>
    <t xml:space="preserve">CABO MULTIPOLAR DE COBRE, FLEXIVEL, CLASSE 4 OU 5, ISOLACAO EM HEPR, COBERTURA EM PVC-ST2, ANTICHAMA BWF-B, 0,6/1 KV, 3 CONDUTORES DE 95 MM2                                                                                                                                                                                                                                                                                                                                                              </t>
  </si>
  <si>
    <t>341,54</t>
  </si>
  <si>
    <t xml:space="preserve">CABO MULTIPOLAR DE COBRE, FLEXIVEL, CLASSE 4 OU 5, ISOLACAO EM HEPR, COBERTURA EM PVC-ST2, ANTICHAMA BWF-B, 0,6/1 KV, 3 CONDUTORES DE 120 MM2                                                                                                                                                                                                                                                                                                                                                             </t>
  </si>
  <si>
    <t>546,40</t>
  </si>
  <si>
    <t xml:space="preserve">CORDAO DE COBRE, FLEXIVEL, TORCIDO, CLASSE 4 OU 5, ISOLACAO EM PVC/D, 300 V, 2 CONDUTORES DE 0,5 MM2                                                                                                                                                                                                                                                                                                                                                                                                      </t>
  </si>
  <si>
    <t xml:space="preserve">CORDAO DE COBRE, FLEXIVEL, TORCIDO, CLASSE 4 OU 5, ISOLACAO EM PVC/D, 300 V, 2 CONDUTORES DE 1,0 MM2                                                                                                                                                                                                                                                                                                                                                                                                      </t>
  </si>
  <si>
    <t xml:space="preserve">CURVA 90 GRAUS, CURTA, DE PVC RIGIDO ROSCAVEL, DE 1/2", PARA ELETRODUTO                                                                                                                                                                                                                                                                                                                                                                                                                                   </t>
  </si>
  <si>
    <t xml:space="preserve">CURVA 90 GRAUS, CURTA, DE PVC RIGIDO ROSCAVEL, DE 3/4", PARA ELETRODUTO                                                                                                                                                                                                                                                                                                                                                                                                                                   </t>
  </si>
  <si>
    <t xml:space="preserve">CURVA 90 GRAUS, CURTA, DE PVC RIGIDO ROSCAVEL, DE 1", PARA ELETRODUTO                                                                                                                                                                                                                                                                                                                                                                                                                                     </t>
  </si>
  <si>
    <t xml:space="preserve">CURVA 135 GRAUS, DE PVC RIGIDO ROSCAVEL, DE 3/4", PARA ELETRODUTO                                                                                                                                                                                                                                                                                                                                                                                                                                         </t>
  </si>
  <si>
    <t xml:space="preserve">CURVA 180 GRAUS, DE PVC RIGIDO ROSCAVEL, DE 1", PARA ELETRODUTO                                                                                                                                                                                                                                                                                                                                                                                                                                           </t>
  </si>
  <si>
    <t xml:space="preserve">CURVA 180 GRAUS, DE PVC RIGIDO ROSCAVEL, DE 2", PARA ELETRODUTO                                                                                                                                                                                                                                                                                                                                                                                                                                           </t>
  </si>
  <si>
    <t xml:space="preserve">CONECTOR/ADAPTADOR FIXO, ROSCA FEMEA, EM PLASTICO, DN 16 MM X 1/2", PARA CONEXAO COM CRIMPAGEM, EM TUBO PEX PARA INST. AGUA QUENTE/FRIA                                                                                                                                                                                                                                                                                                                                                                   </t>
  </si>
  <si>
    <t xml:space="preserve">CONECTOR/ADAPTADOR FIXO, ROSCA FEMEA, EM PLASTICO, DN 20 MM X 1/2", PARA CONEXAO COM CRIMPAGEM, EM TUBO PEX PARA INST. AGUA QUENTE/FRIA                                                                                                                                                                                                                                                                                                                                                                   </t>
  </si>
  <si>
    <t xml:space="preserve">CONECTOR/ADAPTADOR FIXO, ROSCA FEMEA, EM PLASTICO, DN 20 MM X 3/4", PARA CONEXAO COM CRIMPAGEM, EM TUBO PEX PARA INST. AGUA QUENTE/FRIA                                                                                                                                                                                                                                                                                                                                                                   </t>
  </si>
  <si>
    <t xml:space="preserve">CONECTOR/ADAPTADOR FIXO, ROSCA FEMEA, EM PLASTICO, DN 25 MM X 3/4", PARA CONEXAO COM CRIMPAGEM, EM TUBO PEX PARA INST. AGUA QUENTE/FRIA                                                                                                                                                                                                                                                                                                                                                                   </t>
  </si>
  <si>
    <t xml:space="preserve">DISTRIBUIDOR, PLASTICO, 2 SAIDAS, DN 32 X 16 MM, PARA CONEXAO COM CRIMPAGEM, EM TUBO PEX PARA INST. AGUA QUENTE/FRIA                                                                                                                                                                                                                                                                                                                                                                                      </t>
  </si>
  <si>
    <t xml:space="preserve">DISTRIBUIDOR, PLASTICO, 2 SAIDAS, DN 32 X 25 MM, PARA CONEXAO COM CRIMPAGEM, EM TUBO PEX PARA INST. AGUA QUENTE/FRIA                                                                                                                                                                                                                                                                                                                                                                                      </t>
  </si>
  <si>
    <t xml:space="preserve">DISTRIBUIDOR, PLASTICO, 3 SAIDAS, DN 32 X 16 MM, PARA CONEXAO COM CRIMPAGEM, EM TUBO PEX PARA INST. AGUA QUENTE/FRIA                                                                                                                                                                                                                                                                                                                                                                                      </t>
  </si>
  <si>
    <t xml:space="preserve">DISTRIBUIDOR, PLASTICO, 3 SAIDAS, DN 32 X 25 MM, PARA CONEXAO COM CRIMPAGEM, EM TUBO PEX PARA INST. AGUA QUENTE/FRIA                                                                                                                                                                                                                                                                                                                                                                                      </t>
  </si>
  <si>
    <t xml:space="preserve">TE, PLASTICO, DN 20 MM, PARA CONEXAO COM CRIMPAGEM, EM TUBO PEX PARA INST. AGUA QUENTE/FRIA                                                                                                                                                                                                                                                                                                                                                                                                               </t>
  </si>
  <si>
    <t xml:space="preserve">TE, PLASTICO, DN 25 MM, PARA CONEXAO COM CRIMPAGEM, EM TUBO PEX PARA INST. AGUA QUENTE/FRIA                                                                                                                                                                                                                                                                                                                                                                                                               </t>
  </si>
  <si>
    <t xml:space="preserve">TE, PLASTICO, DN 32 MM, PARA CONEXAO COM CRIMPAGEM, EM TUBO PEX PARA INST. AGUA QUENTE/FRIA                                                                                                                                                                                                                                                                                                                                                                                                               </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</si>
  <si>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</si>
  <si>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</si>
  <si>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 xml:space="preserve">LUVA/UNIAO DE REDUCAO METALICA, PARA CONEXAO COM ANEL DESLIZANTE, DN 25 X 20 MM, EM TUBO PEX PARA INST. AGUA QUENTE/FRIA                                                                                                                                                                                                                                                                                                                                                                                  </t>
  </si>
  <si>
    <t xml:space="preserve">LUVA/UNIAO DE REDUCAO METALICA, PARA CONEXAO COM ANEL DESLIZANTE, DN 32 X 25 MM, EM TUBO PEX PARA INST. AGUA QUENTE/FRIA                                                                                                                                                                                                                                                                                                                                                                                  </t>
  </si>
  <si>
    <t xml:space="preserve">LUVA/UNIAO METALICA, PARA CONEXAO COM ANEL DESLIZANTE, DN 16 MM, EM TUBO PEX PARA INST. AGUA QUENTE/FRIA                                                                                                                                                                                                                                                                                                                                                                                                  </t>
  </si>
  <si>
    <t xml:space="preserve">LUVA/UNIAO METALICA, PARA CONEXAO COM ANEL DESLIZANTE, DN 20 MM, EM TUBO PEX PARA INST. AGUA QUENTE/FRIA                                                                                                                                                                                                                                                                                                                                                                                                  </t>
  </si>
  <si>
    <t xml:space="preserve">LUVA/UNIAO METALICA, PARA CONEXAO COM ANEL DESLIZANTE, DN 25 MM, EM TUBO PEX PARA INST. AGUA QUENTE/FRIA                                                                                                                                                                                                                                                                                                                                                                                                  </t>
  </si>
  <si>
    <t xml:space="preserve">LUVA/UNIAO METALICA, PARA CONEXAO COM ANEL DESLIZANTE, DN 32 MM, EM TUBO PEX PARA INST. AGUA QUENTE/FRIA                                                                                                                                                                                                                                                                                                                                                                                                  </t>
  </si>
  <si>
    <t xml:space="preserve">JOELHO/COTOVELO 90 GRAUS, PLASTICO, PARA CONEXAO COM CRIMPAGEM, DN 16 MM, EM TUBO PEX PARA INST. AGUA QUENTE/FRIA                                                                                                                                                                                                                                                                                                                                                                                         </t>
  </si>
  <si>
    <t xml:space="preserve">JOELHO/COTOVELO 90 GRAUS, PLASTICO, PARA CONEXAO COM CRIMPAGEM, DN 20 MM, EM TUBO PEX PARA INST. AGUA QUENTE/FRIA                                                                                                                                                                                                                                                                                                                                                                                         </t>
  </si>
  <si>
    <t xml:space="preserve">JOELHO/COTOVELO 90 GRAUS, PLASTICO, PARA CONEXAO COM CRIMPAGEM, DN 25 MM, EM TUBO PEX PARA INST. AGUA QUENTE/FRIA                                                                                                                                                                                                                                                                                                                                                                                         </t>
  </si>
  <si>
    <t xml:space="preserve">JOELHO/COTOVELO 90 GRAUS, ROSCA FEMEA TERMINAL, PLASTICO, PARA CONEXAO COM CRIMPAGEM, DN 16 MM X 1/2", EM TUBO PEX PARA INST. AGUA QUENTE/FRIA                                                                                                                                                                                                                                                                                                                                                            </t>
  </si>
  <si>
    <t xml:space="preserve">JOELHO/COTOVELO 90 GRAUS, ROSCA FEMEA TERMINAL, PLASTICO, PARA CONEXAO COM CRIMPAGEM, DN 20 MM X 1/2", EM TUBO PEX PARA INST. AGUA QUENTE/FRIA                                                                                                                                                                                                                                                                                                                                                            </t>
  </si>
  <si>
    <t xml:space="preserve">JOELHO/COTOVELO 90 GRAUS, ROSCA FEMEA TERMINAL, PLASTICO, PARA CONEXAO COM CRIMPAGEM, DN 20 MM X 3/4", EM TUBO PEX PARA INST. AGUA QUENTE/FRIA                                                                                                                                                                                                                                                                                                                                                            </t>
  </si>
  <si>
    <t xml:space="preserve">LUVA/UNIAO, PLASTICA, PARA CONEXAO COM CRIMPAGEM, DN 16 MM, EM TUBO PEX PARA INST. AGUA QUENTE/FRIA                                                                                                                                                                                                                                                                                                                                                                                                       </t>
  </si>
  <si>
    <t xml:space="preserve">LUVA/UNIAO, PLASTICA, PARA CONEXAO COM CRIMPAGEM, DN 20 MM, EM TUBO PEX PARA INST. AGUA QUENTE/FRIA                                                                                                                                                                                                                                                                                                                                                                                                       </t>
  </si>
  <si>
    <t xml:space="preserve">LUVA PARA TUBO PEX, PLASTICA, PARA CONEXAO COM CRIMPAGEM, DN 25 MM                                                                                                                                                                                                                                                                                                                                                                                                                                        </t>
  </si>
  <si>
    <t xml:space="preserve">LUVA PARA TUBO PEX, PLASTICA, PARA CONEXAO COM CRIMPAGEM, DN 32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</si>
  <si>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</si>
  <si>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</si>
  <si>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25 MM                                                                                                                                                                                                                                                                                                                                                                                                                        </t>
  </si>
  <si>
    <t xml:space="preserve">ESPACADOR / DISTANCIADOR TIPO GARRA DUPLA, EM PLASTICO, COBRIMENTO *20* MM, PARA FERRAGENS DE LAJES E FUNDO DE VIGAS                                                                                                                                                                                                                                                                                                                                                                                      </t>
  </si>
  <si>
    <t xml:space="preserve">LUVA DE TRANSICAO, CPVC, 22 MM X 1/2", PARA AGUA QUENTE                                                                                                                                                                                                                                                                                                                                                                                                                                                   </t>
  </si>
  <si>
    <t>8,70</t>
  </si>
  <si>
    <t xml:space="preserve">TERMINAL DE VENTILACAO, 50 MM, SERIE NORMAL, ESGOTO PREDIAL                                                                                                                                                                                                                                                                                                                                                                                                                                               </t>
  </si>
  <si>
    <t xml:space="preserve">TERMINAL DE VENTILACAO, 75 MM, SERIE NORMAL, ESGOTO PREDIAL                                                                                                                                                                                                                                                                                                                                                                                                                                               </t>
  </si>
  <si>
    <t xml:space="preserve">TERMINAL DE VENTILACAO, 100 MM, SERIE NORMAL, ESGOTO PREDIAL                                                                                                                                                                                                                                                                                                                                                                                                                                              </t>
  </si>
  <si>
    <t>24,03</t>
  </si>
  <si>
    <t xml:space="preserve">TE, PLASTICO, DN 16 MM, PARA CONEXAO COM CRIMPAGEM EM TUBO PEX                                                                                                                                                                                                                                                                                                                                                                                                                                            </t>
  </si>
  <si>
    <t xml:space="preserve">MANTA GEOTEXTIL TECIDO DE LAMINETES DE POLIPROPILENO, RESISTENCIA A TRACAO = *25* KN/M                                                                                                                                                                                                                                                                                                                                                                                                                    </t>
  </si>
  <si>
    <t>24,53</t>
  </si>
  <si>
    <t xml:space="preserve">TE DE REDUCAO, CPVC, 22 X 15 MM, PARA AGUA QUENTE PREDIAL                                                                                                                                                                                                                                                                                                                                                                                                                                                 </t>
  </si>
  <si>
    <t xml:space="preserve">TE DE REDUCAO, CPVC, 28 X 22 MM, PARA AGUA QUENTE PREDIAL                                                                                                                                                                                                                                                                                                                                                                                                                                                 </t>
  </si>
  <si>
    <t>5,96</t>
  </si>
  <si>
    <t xml:space="preserve">TE DE REDUCAO, CPVC, 35 X 28 MM, PARA AGUA QUENTE PREDIAL                                                                                                                                                                                                                                                                                                                                                                                                                                                 </t>
  </si>
  <si>
    <t>21,38</t>
  </si>
  <si>
    <t xml:space="preserve">TE DE REDUCAO, CPVC, 42 X 35 MM, PARA AGUA QUENTE PREDIAL                                                                                                                                                                                                                                                                                                                                                                                                                                                 </t>
  </si>
  <si>
    <t>32,26</t>
  </si>
  <si>
    <t xml:space="preserve">PERFILADO PERFURADO 19 X 38 MM, CHAPA 22                                                                                                                                                                                                                                                                                                                                                                                                                                                                  </t>
  </si>
  <si>
    <t xml:space="preserve">CONDULETE EM PVC, TIPO "B", SEM TAMPA, DE 1"                                                                                                                                                                                                                                                                                                                                                                                                                                                              </t>
  </si>
  <si>
    <t xml:space="preserve">CONDULETE EM PVC, TIPO "C", SEM TAMPA, DE 1/2"                                                                                                                                                                                                                                                                                                                                                                                                                                                            </t>
  </si>
  <si>
    <t xml:space="preserve">CONDULETE EM PVC, TIPO "C", SEM TAMPA, DE 3/4"                                                                                                                                                                                                                                                                                                                                                                                                                                                            </t>
  </si>
  <si>
    <t xml:space="preserve">CONDULETE EM PVC, TIPO "C", SEM TAMPA, DE 1"                                                                                                                                                                                                                                                                                                                                                                                                                                                              </t>
  </si>
  <si>
    <t xml:space="preserve">CONDULETE EM PVC, TIPO "E", SEM TAMPA, DE 1/2"                                                                                                                                                                                                                                                                                                                                                                                                                                                            </t>
  </si>
  <si>
    <t xml:space="preserve">CONDULETE EM PVC, TIPO "E", SEM TAMPA, DE 3/4"                                                                                                                                                                                                                                                                                                                                                                                                                                                            </t>
  </si>
  <si>
    <t xml:space="preserve">CONDULETE EM PVC, TIPO "E", SEM TAMPA, DE 1"                                                                                                                                                                                                                                                                                                                                                                                                                                                              </t>
  </si>
  <si>
    <t xml:space="preserve">CONDULETE EM PVC, TIPO "LR", SEM TAMPA, DE 1/2"                                                                                                                                                                                                                                                                                                                                                                                                                                                           </t>
  </si>
  <si>
    <t xml:space="preserve">CONDULETE EM PVC, TIPO "LR", SEM TAMPA, DE 3/4"                                                                                                                                                                                                                                                                                                                                                                                                                                                           </t>
  </si>
  <si>
    <t xml:space="preserve">CONDULETE EM PVC, TIPO "LR", SEM TAMPA, DE 1"                                                                                                                                                                                                                                                                                                                                                                                                                                                             </t>
  </si>
  <si>
    <t xml:space="preserve">CONDULETE EM PVC, TIPO "T", SEM TAMPA, DE 3/4"                                                                                                                                                                                                                                                                                                                                                                                                                                                            </t>
  </si>
  <si>
    <t xml:space="preserve">CONDULETE EM PVC, TIPO "T", SEM TAMPA, DE 1"                                                                                                                                                                                                                                                                                                                                                                                                                                                              </t>
  </si>
  <si>
    <t xml:space="preserve">CONDULETE EM PVC, TIPO "TB", SEM TAMPA, DE 1"                                                                                                                                                                                                                                                                                                                                                                                                                                                             </t>
  </si>
  <si>
    <t xml:space="preserve">CONDULETE EM PVC, TIPO "X", SEM TAMPA, DE 1/2"                                                                                                                                                                                                                                                                                                                                                                                                                                                            </t>
  </si>
  <si>
    <t xml:space="preserve">CONDULETE EM PVC, TIPO "X", SEM TAMPA, DE 3/4"                                                                                                                                                                                                                                                                                                                                                                                                                                                            </t>
  </si>
  <si>
    <t xml:space="preserve">CONDULETE EM PVC, TIPO "X", SEM TAMPA, DE 1"                                                                                                                                                                                                                                                                                                                                                                                                                                                              </t>
  </si>
  <si>
    <t xml:space="preserve">TAMPA PARA CONDULETE, EM PVC, PARA 1 INTERRUPTOR                                                                                                                                                                                                                                                                                                                                                                                                                                                          </t>
  </si>
  <si>
    <t xml:space="preserve">TAMPA PARA CONDULETE, EM PVC, PARA 1 MODULO RJ                                                                                                                                                                                                                                                                                                                                                                                                                                                            </t>
  </si>
  <si>
    <t xml:space="preserve">TAMPA PARA CONDULETE, EM PVC, PARA 2 MODULOS RJ                                                                                                                                                                                                                                                                                                                                                                                                                                                           </t>
  </si>
  <si>
    <t xml:space="preserve">TAMPA PARA CONDULETE, EM PVC, PARA TOMADA HEXAGONAL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</si>
  <si>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</si>
  <si>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</si>
  <si>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</si>
  <si>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</si>
  <si>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</si>
  <si>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</si>
  <si>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</si>
  <si>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</si>
  <si>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FOSSA SEPTICA, SEM FILTRO, EM POLIETILENO DE ALTA DENSIDADE (PEAD), PARA 4 A 7 CONTRIBUINTES, CILINDRICA, COM TAMPA, CAPACIDADE APROXIMADA DE *1100* LITROS (NBR 7229)                                                                                                                                                                                                                                                                                                                                    </t>
  </si>
  <si>
    <t>1.853,61</t>
  </si>
  <si>
    <t xml:space="preserve">FOSSA SEPTICA, SEM FILTRO, EM POLIETILENO DE ALTA DENSIDADE (PEAD), PARA 8 A 14 CONTRIBUINTES, CILINDRICA, COM TAMPA, CAPACIDADE APROXIMADA DE *3000* LITROS (NBR 7229)                                                                                                                                                                                                                                                                                                                                   </t>
  </si>
  <si>
    <t>3.274,51</t>
  </si>
  <si>
    <t xml:space="preserve">FOSSA SEPTICA, SEM FILTRO, EM POLIETILENO DE ALTA DENSIDADE (PEAD), PARA 15 A 30 CONTRIBUINTES, CILINDRICA, COM TAMPA, CAPACIDADE APROXIMADA DE *5500* LITROS (NBR 7229)                                                                                                                                                                                                                                                                                                                                  </t>
  </si>
  <si>
    <t>6.067,34</t>
  </si>
  <si>
    <t xml:space="preserve">FOSSA SEPTICA,SEM FILTRO, EM POLIETILENO DE ALTA DENSIDADE (PEAD), PARA 40 A 52 CONTRIBUINTES, CILINDRICA, COM TAMPA, CAPACIDADE APROXIMADA DE *10000* LITROS (NBR 7229)                                                                                                                                                                                                                                                                                                                                  </t>
  </si>
  <si>
    <t>12.797,63</t>
  </si>
  <si>
    <t xml:space="preserve">FILTRO ANAEROBIO, EM POLIETILENO DE ALTA DENSIDADE (PEAD), CAPACIDADE *1100* LITROS (NBR 13969)                                                                                                                                                                                                                                                                                                                                                                                                           </t>
  </si>
  <si>
    <t>2.058,36</t>
  </si>
  <si>
    <t xml:space="preserve">FILTRO ANAEROBIO, EM POLIETILENO DE ALTA DENSIDADE (PEAD), CAPACIDADE *2800* LITROS (NBR 13969)                                                                                                                                                                                                                                                                                                                                                                                                           </t>
  </si>
  <si>
    <t>3.122,87</t>
  </si>
  <si>
    <t xml:space="preserve">FILTRO ANAEROBIO, EM POLIETILENO DE ALTA DENSIDADE (PEAD), CAPACIDADE *5000* LITROS (NBR 13969)                                                                                                                                                                                                                                                                                                                                                                                                           </t>
  </si>
  <si>
    <t>5.350,83</t>
  </si>
  <si>
    <t xml:space="preserve">REATOR INTERNO/INTEGRADO PARA LAMPADA VAPOR METALICO 400 W, ALTO FATOR DE POTENCIA                                                                                                                                                                                                                                                                                                                                                                                                                        </t>
  </si>
  <si>
    <t>249,90</t>
  </si>
  <si>
    <t xml:space="preserve">LAMPADA VAPOR METALICO OVOIDE 150 W, BASE E27/E40                                                                                                                                                                                                                                                                                                                                                                                                                                                         </t>
  </si>
  <si>
    <t xml:space="preserve">LAMPADA FLUORESCENTE COMPACTA BRANCA 135 W, BASE E40 (127/220 V)                                                                                                                                                                                                                                                                                                                                                                                                                                          </t>
  </si>
  <si>
    <t xml:space="preserve">LUMINARIA SPOT DE SOBREPOR EM ALUMINIO COM ALETA PLASTICA PARA 2 LAMPADAS, BASE E27, POTENCIA MAXIMA 40/60 W (NAO INCLUI LAMPADA)                                                                                                                                                                                                                                                                                                                                                                         </t>
  </si>
  <si>
    <t xml:space="preserve">BASE PARA RELE COM SUPORTE METALICO                                                                                                                                                                                                                                                                                                                                                                                                                                                                       </t>
  </si>
  <si>
    <t xml:space="preserve">LAMPADA FLUORESCENTE COMPACTA 2U/3U BRANCA 9/10 W, BASE E27 (127/220 V)                                                                                                                                                                                                                                                                                                                                                                                                                                   </t>
  </si>
  <si>
    <t xml:space="preserve">LUMINARIA LED PLAFON REDONDO DE SOBREPOR BIVOLT 12/13 W,  D = *17* CM                                                                                                                                                                                                                                                                                                                                                                                                                                     </t>
  </si>
  <si>
    <t xml:space="preserve">LAMPADA LED TUBULAR BIVOLT 9/10 W, BASE G13                                                                                                                                                                                                                                                                                                                                                                                                                                                               </t>
  </si>
  <si>
    <t xml:space="preserve">LAMPADA LED TUBULAR BIVOLT 18/20 W, BASE G13                                                                                                                                                                                                                                                                                                                                                                                                                                                              </t>
  </si>
  <si>
    <t>15,34</t>
  </si>
  <si>
    <t xml:space="preserve">LAMPADA LED TIPO DICROICA BIVOLT, LUZ BRANCA, 5 W (BASE GU10)                                                                                                                                                                                                                                                                                                                                                                                                                                             </t>
  </si>
  <si>
    <t>9,84</t>
  </si>
  <si>
    <t xml:space="preserve">LUMINARIA LED REFLETOR RETANGULAR BIVOLT, LUZ BRANCA, 10 W                                                                                                                                                                                                                                                                                                                                                                                                                                                </t>
  </si>
  <si>
    <t xml:space="preserve">LUMINARIA LED REFLETOR RETANGULAR BIVOLT, LUZ BRANCA, 30 W                                                                                                                                                                                                                                                                                                                                                                                                                                                </t>
  </si>
  <si>
    <t>41,80</t>
  </si>
  <si>
    <t xml:space="preserve">LUMINARIA LED REFLETOR RETANGULAR BIVOLT, LUZ BRANCA, 50 W                                                                                                                                                                                                                                                                                                                                                                                                                                                </t>
  </si>
  <si>
    <t>46,93</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</si>
  <si>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</si>
  <si>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</si>
  <si>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</si>
  <si>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</si>
  <si>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SENSOR DE PRESENCA BIVOLT COM FOTOCELULA PARA QUALQUER TIPO DE LAMPADA, POTENCIA MAXIMA *1000* W, USO EXTERNO                                                                                                                                                                                                                                                                                                                                                                                             </t>
  </si>
  <si>
    <t xml:space="preserve">DESMOLDANTE PARA FORMAS METALICAS A BASE DE OLEO VEGETAL                                                                                                                                                                                                                                                                                                                                                                                                                                                  </t>
  </si>
  <si>
    <t xml:space="preserve">KIT DE ACESSORIOS PARA BANHEIRO EM METAL CROMADO, 5 PECAS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</si>
  <si>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</si>
  <si>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</si>
  <si>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</si>
  <si>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MOTOR ELETRICO PARA VIBRADOR DE IMERSAO, DE 2 CV, MONOFASICO, 110/220 V                                                                                                                                                                                                                                                                                                                                                                                                                                   </t>
  </si>
  <si>
    <t xml:space="preserve">MOTOR ELETRICO PARA VIBRADOR DE IMERSAO, DE 2 CV, TRIFASICO, 220/380 V                                                                                                                                                                                                                                                                                                                                                                                                                                    </t>
  </si>
  <si>
    <t xml:space="preserve">MOTOR A GASOLINA PARA VIBRADOR DE IMERSAO, 4 TEMPOS, DE 5,5 CV                                                                                                                                                                                                                                                                                                                                                                                                                                            </t>
  </si>
  <si>
    <t xml:space="preserve">PLACA / CHAPA DE GESSO ACARTONADO, STANDARD (ST), COR BRANCA, E = 12,5 MM, 1200 X 1800 MM (L X C)                                                                                                                                                                                                                                                                                                                                                                                                         </t>
  </si>
  <si>
    <t xml:space="preserve">PLACA / CHAPA DE GESSO ACARTONADO, STANDARD (ST), COR BRANCA, E = 12,5 MM, 1200 X 2400 MM (L X C)                                                                                                                                                                                                                                                                                                                                                                                                         </t>
  </si>
  <si>
    <t>17,52</t>
  </si>
  <si>
    <t xml:space="preserve">PLACA / CHAPA DE GESSO ACARTONADO, RESISTENTE AO FOGO (RF), COR ROSA, E = 12,5 MM, 1200 X 1800 MM (L X C)                                                                                                                                                                                                                                                                                                                                                                                                 </t>
  </si>
  <si>
    <t>22,44</t>
  </si>
  <si>
    <t xml:space="preserve">PLACA / CHAPA DE GESSO ACARTONADO, RESISTENTE AO FOGO (RF), COR ROSA, E = 12,5 MM, 1200 X 2400 MM (L X C)                                                                                                                                                                                                                                                                                                                                                                                                 </t>
  </si>
  <si>
    <t xml:space="preserve">PLACA / CHAPA DE GESSO ACARTONADO, RESISTENTE A UMIDADE (RU), COR VERDE, E = 12,5 MM, 1200 X 1800 MM (L X C)                                                                                                                                                                                                                                                                                                                                                                                              </t>
  </si>
  <si>
    <t xml:space="preserve">PLACA / CHAPA DE GESSO ACARTONADO, RESISTENTE A UMIDADE (RU), COR VERDE, E = 12,5 MM, 1200 X 2400 MM (L X C)                                                                                                                                                                                                                                                                                                                                                                                              </t>
  </si>
  <si>
    <t>23,11</t>
  </si>
  <si>
    <t xml:space="preserve">PERFIL GUIA, FORMATO U, EM ACO ZINCADO, PARA ESTRUTURA PAREDE DRYWALL, E = 0,5 MM, 48  X 3000 MM (L X C)                                                                                                                                                                                                                                                                                                                                                                                                  </t>
  </si>
  <si>
    <t xml:space="preserve">PERFIL GUIA, FORMATO U, EM ACO ZINCADO, PARA ESTRUTURA PAREDE DRYWALL, E = 0,5 MM, 70 X 3000 MM (L X C)                                                                                                                                                                                                                                                                                                                                                                                                   </t>
  </si>
  <si>
    <t>7,34</t>
  </si>
  <si>
    <t xml:space="preserve">PERFIL GUIA, FORMATO U, EM ACO ZINCADO, PARA ESTRUTURA PAREDE DRYWALL, E = 0,5 MM, 90 X 3000 MM (L X C)                                                                                                                                                                                                                                                                                                                                                                                                   </t>
  </si>
  <si>
    <t xml:space="preserve">PERFIL MONTANTE, FORMATO C, EM ACO ZINCADO, PARA ESTRUTURA PAREDE DRYWALL, E = 0,5 MM, 48 X 3000 MM (L X C)                                                                                                                                                                                                                                                                                                                                                                                               </t>
  </si>
  <si>
    <t xml:space="preserve">PERFIL MONTANTE, FORMATO C, EM ACO ZINCADO, PARA ESTRUTURA PAREDE DRYWALL, E = 0,5 MM, 70 X 3000 MM (L X C)                                                                                                                                                                                                                                                                                                                                                                                               </t>
  </si>
  <si>
    <t>8,33</t>
  </si>
  <si>
    <t xml:space="preserve">PERFIL MONTANTE, FORMATO C, EM ACO ZINCADO, PARA ESTRUTURA PAREDE DRYWALL, E = 0,5 MM, 90 X 3000 MM (L X C)                                                                                                                                                                                                                                                                                                                                                                                               </t>
  </si>
  <si>
    <t xml:space="preserve">PERFIL CANTONEIRA L, LISA, EM ACO, 25 X 30 MM, E = 0,5 MM, PARA ESTRUTURA DRYWALL                                                                                                                                                                                                                                                                                                                                                                                                                         </t>
  </si>
  <si>
    <t>3,21</t>
  </si>
  <si>
    <t xml:space="preserve">PERFIL CANTONEIRA L, PERFURADA, EM ACO, 23 X 23 MM, E = 0,5 MM, PARA ESTRUTURA DRYWALL                                                                                                                                                                                                                                                                                                                                                                                                                    </t>
  </si>
  <si>
    <t>3,17</t>
  </si>
  <si>
    <t xml:space="preserve">PERFIL RODAPE DE IMPERMEABILIZACAO, FORMATO L, EM ACO ZINCADO, PARA ESTRUTURA DRYWALL, E = 0,5 MM, 220 X 3000 MM (H X C)                                                                                                                                                                                                                                                                                                                                                                                  </t>
  </si>
  <si>
    <t>21,74</t>
  </si>
  <si>
    <t xml:space="preserve">PERFIL CANALETA, FORMATO C, EM ACO ZINCADO, PARA ESTRUTURA FORRO DRYWALL, E = 0,5 MM, *46 X 18* (L X H), COMPRIMENTO 3 M                                                                                                                                                                                                                                                                                                                                                                                  </t>
  </si>
  <si>
    <t xml:space="preserve">PERFIL TABICA FECHADA, LISA, FORMATO Z, EM ACO GALVANIZADO NATURAL, LARGURA TOTAL NA HORIZONTAL *40* MM, PARA ESTRUTURA FORRO DRYWALL                                                                                                                                                                                                                                                                                                                                                                     </t>
  </si>
  <si>
    <t>5,24</t>
  </si>
  <si>
    <t xml:space="preserve">PERFIL TABICA ABERTA, PERFURADA, FORMATO Z, EM ACO GALVANIZADO NATURAL, LARGURA APROXIMADA 40 MM, PARA ESTRUTURA FORRO DRYWALL                                                                                                                                                                                                                                                                                                                                                                            </t>
  </si>
  <si>
    <t xml:space="preserve">PENDURAL OU PRESILHA REGULADORA, EM ACO GALVANIZADO, COM CORPO, MOLA E REBITE, PARA PERFIL TIPO CANALETA DE ESTRUTURA EM FORROS DRYWALL                                                                                                                                                                                                                                                                                                                                                                   </t>
  </si>
  <si>
    <t xml:space="preserve">FITA DE PAPEL MICROPERFURADO, 50 X 150 MM, PARA TRATAMENTO DE JUNTAS DE CHAPA DE GESSO PARA DRYWALL                                                                                                                                                                                                                                                                                                                                                                                                       </t>
  </si>
  <si>
    <t xml:space="preserve">FITA DE PAPEL REFORCADA COM LAMINA DE METAL PARA REFORCO DE CANTOS DE CHAPA DE GESSO PARA DRYWALL                                                                                                                                                                                                                                                                                                                                                                                                         </t>
  </si>
  <si>
    <t xml:space="preserve">MASSA DE REJUNTE PRONTA PARA TRATAMENTO DE JUNTAS DE CHAPA DE GESSO PARA DRYWALL, SEM ADICAO DE AGUA                                                                                                                                                                                                                                                                                                                                                                                                      </t>
  </si>
  <si>
    <t xml:space="preserve">MASSA DE REJUNTE EM PO PARA DRYWALL, A BASE DE GESSO, SECAGEM RAPIDA, PARA TRATAMENTO DE JUNTAS DE CHAPA DE GESSO (NECESSITA ADICAO DE AGUA)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</si>
  <si>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</si>
  <si>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</si>
  <si>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</si>
  <si>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CABECA TROMBETA E PONTA AGULHA (GN55), COMPRIMENTO 55 MM, EM ACO FOSFATIZADO, PARA FIXAR CHAPA DE GESSO EM PERFIL DRYWALL METALICO MAXIMO 0,7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</si>
  <si>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</si>
  <si>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</si>
  <si>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</si>
  <si>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</si>
  <si>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</si>
  <si>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DISPOSITIVO DR, 2 POLOS, SENSIBILIDADE DE 30 MA, CORRENTE DE 25 A, TIPO AC                                                                                                                                                                                                                                                                                                                                                                                                                                </t>
  </si>
  <si>
    <t>192,00</t>
  </si>
  <si>
    <t xml:space="preserve">DISPOSITIVO DR, 2 POLOS, SENSIBILIDADE DE 30 MA, CORRENTE DE 40 A, TIPO AC                                                                                                                                                                                                                                                                                                                                                                                                                                </t>
  </si>
  <si>
    <t>195,42</t>
  </si>
  <si>
    <t xml:space="preserve">DISPOSITIVO DR, 2 POLOS, SENSIBILIDADE DE 30 MA, CORRENTE DE 63 A, TIPO AC                                                                                                                                                                                                                                                                                                                                                                                                                                </t>
  </si>
  <si>
    <t>208,98</t>
  </si>
  <si>
    <t xml:space="preserve">DISPOSITIVO DR, 2 POLOS, SENSIBILIDADE DE 30 MA, CORRENTE DE 80 A, TIPO AC                                                                                                                                                                                                                                                                                                                                                                                                                                </t>
  </si>
  <si>
    <t>356,34</t>
  </si>
  <si>
    <t xml:space="preserve">DISPOSITIVO DR, 4 POLOS, SENSIBILIDADE DE 30 MA, CORRENTE DE 100 A, TIPO AC                                                                                                                                                                                                                                                                                                                                                                                                                               </t>
  </si>
  <si>
    <t>442,09</t>
  </si>
  <si>
    <t xml:space="preserve">DISPOSITIVO DR, 2 POLOS, SENSIBILIDADE DE 300 MA, CORRENTE DE 25 A, TIPO AC                                                                                                                                                                                                                                                                                                                                                                                                                               </t>
  </si>
  <si>
    <t>217,41</t>
  </si>
  <si>
    <t xml:space="preserve">DISPOSITIVO DR, 2 POLOS, SENSIBILIDADE DE 300 MA, CORRENTE DE 40 A, TIPO AC                                                                                                                                                                                                                                                                                                                                                                                                                               </t>
  </si>
  <si>
    <t>237,13</t>
  </si>
  <si>
    <t xml:space="preserve">DISPOSITIVO DR, 2 POLOS, SENSIBILIDADE DE 300 MA, CORRENTE DE 63 A, TIPO AC                                                                                                                                                                                                                                                                                                                                                                                                                               </t>
  </si>
  <si>
    <t>238,55</t>
  </si>
  <si>
    <t xml:space="preserve">DISPOSITIVO DR, 4 POLOS, SENSIBILIDADE DE 30 MA, CORRENTE DE 25 A, TIPO AC                                                                                                                                                                                                                                                                                                                                                                                                                                </t>
  </si>
  <si>
    <t>218,76</t>
  </si>
  <si>
    <t xml:space="preserve">DISPOSITIVO DR, 4 POLOS, SENSIBILIDADE DE 30 MA, CORRENTE DE 40 A, TIPO AC                                                                                                                                                                                                                                                                                                                                                                                                                                </t>
  </si>
  <si>
    <t>218,92</t>
  </si>
  <si>
    <t xml:space="preserve">DISPOSITIVO DR, 4 POLOS, SENSIBILIDADE DE 30 MA, CORRENTE DE 63 A, TIPO AC                                                                                                                                                                                                                                                                                                                                                                                                                                </t>
  </si>
  <si>
    <t>238,66</t>
  </si>
  <si>
    <t xml:space="preserve">DISPOSITIVO DR, 4 POLOS, SENSIBILIDADE DE 30 MA, CORRENTE DE 80 A, TIPO AC                                                                                                                                                                                                                                                                                                                                                                                                                                </t>
  </si>
  <si>
    <t>445,35</t>
  </si>
  <si>
    <t xml:space="preserve">DISPOSITIVO DR, 2 POLOS, SENSIBILIDADE DE 30 MA, CORRENTE DE 100 A, TIPO AC                                                                                                                                                                                                                                                                                                                                                                                                                               </t>
  </si>
  <si>
    <t>382,40</t>
  </si>
  <si>
    <t xml:space="preserve">DISPOSITIVO DR, 4 POLOS, SENSIBILIDADE DE 300 MA, CORRENTE DE 25 A, TIPO AC                                                                                                                                                                                                                                                                                                                                                                                                                               </t>
  </si>
  <si>
    <t>271,62</t>
  </si>
  <si>
    <t xml:space="preserve">DISPOSITIVO DR, 4 POLOS, SENSIBILIDADE DE 300 MA, CORRENTE DE 40 A, TIPO AC                                                                                                                                                                                                                                                                                                                                                                                                                               </t>
  </si>
  <si>
    <t>318,28</t>
  </si>
  <si>
    <t xml:space="preserve">DISPOSITIVO DR, 4 POLOS, SENSIBILIDADE DE 300 MA, CORRENTE DE 63 A, TIPO AC                                                                                                                                                                                                                                                                                                                                                                                                                               </t>
  </si>
  <si>
    <t>306,74</t>
  </si>
  <si>
    <t xml:space="preserve">DISPOSITIVO DR, 4 POLOS, SENSIBILIDADE DE 300 MA, CORRENTE DE 80 A, TIPO AC                                                                                                                                                                                                                                                                                                                                                                                                                               </t>
  </si>
  <si>
    <t>710,60</t>
  </si>
  <si>
    <t xml:space="preserve">DISPOSITIVO DR, 4 POLOS, SENSIBILIDADE DE 300 MA, CORRENTE DE 100 A, TIPO AC                                                                                                                                                                                                                                                                                                                                                                                                                              </t>
  </si>
  <si>
    <t>716,16</t>
  </si>
  <si>
    <t xml:space="preserve">DISPOSITIVO DPS CLASSE II, 1 POLO, TENSAO MAXIMA DE 175 V, CORRENTE MAXIMA DE *20* KA (TIPO AC)                                                                                                                                                                                                                                                                                                                                                                                                           </t>
  </si>
  <si>
    <t>93,31</t>
  </si>
  <si>
    <t xml:space="preserve">DISPOSITIVO DPS CLASSE II, 1 POLO, TENSAO MAXIMA DE 175 V, CORRENTE MAXIMA DE *30* KA (TIPO AC)                                                                                                                                                                                                                                                                                                                                                                                                           </t>
  </si>
  <si>
    <t>104,97</t>
  </si>
  <si>
    <t xml:space="preserve">DISPOSITIVO DPS CLASSE II, 1 POLO, TENSAO MAXIMA DE 175 V, CORRENTE MAXIMA DE *45* KA (TIPO AC)                                                                                                                                                                                                                                                                                                                                                                                                           </t>
  </si>
  <si>
    <t>134,27</t>
  </si>
  <si>
    <t xml:space="preserve">DISPOSITIVO DPS CLASSE II, 1 POLO, TENSAO MAXIMA DE 175 V, CORRENTE MAXIMA DE *90* KA (TIPO AC)                                                                                                                                                                                                                                                                                                                                                                                                           </t>
  </si>
  <si>
    <t>238,67</t>
  </si>
  <si>
    <t xml:space="preserve">DISPOSITIVO DPS CLASSE II, 1 POLO, TENSAO MAXIMA DE 275 V, CORRENTE MAXIMA DE *20* KA (TIPO AC)                                                                                                                                                                                                                                                                                                                                                                                                           </t>
  </si>
  <si>
    <t>97,22</t>
  </si>
  <si>
    <t xml:space="preserve">DISPOSITIVO DPS CLASSE II, 1 POLO, TENSAO MAXIMA DE 275 V, CORRENTE MAXIMA DE *30* KA (TIPO AC)                                                                                                                                                                                                                                                                                                                                                                                                           </t>
  </si>
  <si>
    <t>119,45</t>
  </si>
  <si>
    <t xml:space="preserve">DISPOSITIVO DPS CLASSE II, 1 POLO, TENSAO MAXIMA DE 275 V, CORRENTE MAXIMA DE *45* KA (TIPO AC)                                                                                                                                                                                                                                                                                                                                                                                                           </t>
  </si>
  <si>
    <t>143,55</t>
  </si>
  <si>
    <t xml:space="preserve">DISPOSITIVO DPS CLASSE II, 1 POLO, TENSAO MAXIMA DE 275 V, CORRENTE MAXIMA DE *90* KA (TIPO AC)                                                                                                                                                                                                                                                                                                                                                                                                           </t>
  </si>
  <si>
    <t>249,42</t>
  </si>
  <si>
    <t xml:space="preserve">DISPOSITIVO DPS CLASSE II, 1 POLO, TENSAO MAXIMA DE 385 V, CORRENTE MAXIMA DE *20* KA (TIPO AC)                                                                                                                                                                                                                                                                                                                                                                                                           </t>
  </si>
  <si>
    <t>161,13</t>
  </si>
  <si>
    <t xml:space="preserve">DISPOSITIVO DPS CLASSE II, 1 POLO, TENSAO MAXIMA DE 385 V, CORRENTE MAXIMA DE *30* KA (TIPO AC)                                                                                                                                                                                                                                                                                                                                                                                                           </t>
  </si>
  <si>
    <t>171,77</t>
  </si>
  <si>
    <t xml:space="preserve">DISPOSITIVO DPS CLASSE II, 1 POLO, TENSAO MAXIMA DE 385 V, CORRENTE MAXIMA DE *45* KA (TIPO AC)                                                                                                                                                                                                                                                                                                                                                                                                           </t>
  </si>
  <si>
    <t>194,89</t>
  </si>
  <si>
    <t xml:space="preserve">DISPOSITIVO DPS CLASSE II, 1 POLO, TENSAO MAXIMA DE 385 V, CORRENTE MAXIMA DE *90* KA (TIPO AC)                                                                                                                                                                                                                                                                                                                                                                                                           </t>
  </si>
  <si>
    <t>366,87</t>
  </si>
  <si>
    <t xml:space="preserve">DISPOSITIVO DPS CLASSE II, 1 POLO, TENSAO MAXIMA DE 460 V, CORRENTE MAXIMA DE *20* KA (TIPO AC)                                                                                                                                                                                                                                                                                                                                                                                                           </t>
  </si>
  <si>
    <t>179,75</t>
  </si>
  <si>
    <t xml:space="preserve">DISPOSITIVO DPS CLASSE II, 1 POLO, TENSAO MAXIMA DE 460 V, CORRENTE MAXIMA DE *30* KA (TIPO AC)                                                                                                                                                                                                                                                                                                                                                                                                           </t>
  </si>
  <si>
    <t>185,32</t>
  </si>
  <si>
    <t xml:space="preserve">DISPOSITIVO DPS CLASSE II, 1 POLO, TENSAO MAXIMA DE 460 V, CORRENTE MAXIMA DE *45* KA (TIPO AC)                                                                                                                                                                                                                                                                                                                                                                                                           </t>
  </si>
  <si>
    <t>218,34</t>
  </si>
  <si>
    <t xml:space="preserve">DISPOSITIVO DPS CLASSE II, 1 POLO, TENSAO MAXIMA DE 460 V, CORRENTE MAXIMA DE *90* KA (TIPO AC)                                                                                                                                                                                                                                                                                                                                                                                                           </t>
  </si>
  <si>
    <t>450,54</t>
  </si>
  <si>
    <t xml:space="preserve">ESPACADOR OU DISTANCIADOR, EM PLASTICO, TIPO APOIO DE CORDOALHA (CARANGUEJO), PARA ARMADURA NEGATIVA E PROTENSAO, COBRIMENTO 50 MM                                                                                                                                                                                                                                                                                                                                                                        </t>
  </si>
  <si>
    <t xml:space="preserve">KIT PORTA PRONTA DE MADEIRA, FOLHA LEVE (NBR 15930) DE 600 X 2100 MM OU 700 X 2100 MM, DE 35 MM A 40 MM DE ESPESSURA, COM MARCO EM ACO, NUCLEO COLMEIA, CAPA LISA EM HDF, ACABAMENTO MELAMINICO BRANCO (INCLUI MARCO, ALIZARES, DOBRADICAS E FECHADURA)                                                                                                                                                                                                                                                   </t>
  </si>
  <si>
    <t>703,82</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</si>
  <si>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</si>
  <si>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</si>
  <si>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</si>
  <si>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574,42</t>
  </si>
  <si>
    <t xml:space="preserve">KIT PORTA PRONTA DE MADEIRA, FOLHA LEVE (NBR 15930) DE 800 X 2100 MM, DE 35 MM A 40 MM DE ESPESSURA, NUCLEO COLMEIA, ESTRUTURA USINADA PARA FECHADURA, CAPA LISA EM HDF, ACABAMENTO EM PRIMER PARA PINTURA (INCLUI MARCO, ALIZARES E DOBRADICAS)                                                                                                                                                                                                                                                          </t>
  </si>
  <si>
    <t>583,82</t>
  </si>
  <si>
    <t xml:space="preserve">KIT PORTA PRONTA DE MADEIRA, FOLHA LEVE (NBR 15930) DE 900 X 2100 MM, DE 35 MM A 40 MM DE ESPESSURA, NUCLEO COLMEIA, ESTRUTURA USINADA PARA FECHADURA, CAPA LISA EM HDF, ACABAMENTO EM PRIMER PARA PINTURA (INCLUI MARCO, ALIZARES E DOBRADICAS)                                                                                                                                                                                                                                                          </t>
  </si>
  <si>
    <t>593,72</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</si>
  <si>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</si>
  <si>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884,72</t>
  </si>
  <si>
    <t xml:space="preserve">KIT PORTA PRONTA DE MADEIRA, FOLHA MEDIA (NBR 15930) DE 800 X 2100 MM, DE 35 MM A 40 MM DE ESPESSURA, NUCLEO SEMI-SOLIDO (SARRAFEADO), ESTRUTURA USINADA PARA FECHADURA, CAPA LISA EM HDF, ACABAMENTO MELAMINICO BRANCO (INCLUI MARCO, ALIZARES E DOBRADICAS)                                                                                                                                                                                                                                             </t>
  </si>
  <si>
    <t>911,70</t>
  </si>
  <si>
    <t xml:space="preserve">KIT PORTA PRONTA DE MADEIRA, FOLHA MEDIA (NBR 15930) DE 900 X 2100 MM, DE 35 MM A 40 MM DE ESPESSURA, NUCLEO SEMI-SOLIDO (SARRAFEADO), ESTRUTURA USINADA PARA FECHADURA, CAPA LISA EM HDF, ACABAMENTO MELAMINICO BRANCO (INCLUI MARCO, ALIZARES E DOBRADICAS)                                                                                                                                                                                                                                             </t>
  </si>
  <si>
    <t>977,88</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</si>
  <si>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</si>
  <si>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635,30</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</si>
  <si>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</si>
  <si>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715,90</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</si>
  <si>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</si>
  <si>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787,49</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</si>
  <si>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</si>
  <si>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823,50</t>
  </si>
  <si>
    <t xml:space="preserve">KIT PORTA PRONTA DE MADEIRA, FOLHA PESADA (NBR 15930) DE 800 X 2100 MM, DE 40 MM A 45 MM DE ESPESSURA , NUCLEO SOLIDO, ESTRUTURA USINADA PARA FECHADURA, CAPA LISA EM HDF, ACABAMENTO EM LAMINADO NATURAL COM VERNIZ (INCLUI MARCO, ALIZARES E DOBRADICAS)                                                                                                                                                                                                                                                </t>
  </si>
  <si>
    <t>1.315,90</t>
  </si>
  <si>
    <t xml:space="preserve">KIT PORTA PRONTA DE MADEIRA, FOLHA PESADA (NBR 15930) DE 900 X 2100 MM, DE 40 MM A 45 MM DE ESPESSURA , NUCLEO SOLIDO, ESTRUTURA USINADA PARA FECHADURA, CAPA LISA EM HDF, ACABAMENTO EM LAMINADO NATURAL COM VERNIZ (INCLUI MARCO, ALIZARES E DOBRADICAS)                                                                                                                                                                                                                                                </t>
  </si>
  <si>
    <t>1.334,59</t>
  </si>
  <si>
    <t xml:space="preserve">KIT PORTA PRONTA DE MADEIRA, FOLHA PESADA (NBR 15930) DE 800 X 2100 MM, DE 40 MM  A 45 MM DE ESPESSURA, NUCLEO SOLIDO, CAPA LISA EM HDF, ACABAMENTO MELAMINICO BRANCO (INCLUI MARCO, ALIZARES, DOBRADICAS E FECHADURA EXTERNA)                                                                                                                                                                                                                                                                            </t>
  </si>
  <si>
    <t>1.066,95</t>
  </si>
  <si>
    <t xml:space="preserve">KIT PORTA PRONTA DE MADEIRA, FOLHA PESADA (NBR 15930) DE 900 X 2100 MM, DE 40 MM  A 45 MM DE ESPESSURA, NUCLEO SOLIDO, CAPA LISA EM HDF, ACABAMENTO MELAMINICO BRANCO (INCLUI MARCO, ALIZARES, DOBRADICAS E FECHADURA EXTERNA)                                                                                                                                                                                                                                                                            </t>
  </si>
  <si>
    <t>1.095,84</t>
  </si>
  <si>
    <t xml:space="preserve">PORTA DE MADEIRA, FOLHA PESADA (NBR 15930) DE 800 X 2100 MM, DE 40 MM A 45 MM DE ESPESSURA, NUCLEO SOLIDO, CAPA LISA EM HDF, ACABAMENTO EM LAMINADO NATURAL PARA VERNIZ                                                                                                                                                                                                                                                                                                                                   </t>
  </si>
  <si>
    <t>472,12</t>
  </si>
  <si>
    <t xml:space="preserve">PORTA DE MADEIRA, FOLHA PESADA (NBR 15930) DE 900 X 2100 MM, DE 40 MM A 45 MM DE ESPESSURA, NUCLEO SOLIDO, CAPA LISA EM HDF, ACABAMENTO EM LAMINADO NATURAL PARA VERNIZ                                                                                                                                                                                                                                                                                                                                   </t>
  </si>
  <si>
    <t>549,47</t>
  </si>
  <si>
    <t xml:space="preserve">PORTA DE MADEIRA, FOLHA PESADA (NBR 15930) DE 800 X 2100 MM, DE 40 MM A 45 MM DE ESPESSURA, NUCLEO SOLIDO, CAPA LISA EM HDF, ACABAMENTO EM PRIMER PARA PINTURA                                                                                                                                                                                                                                                                                                                                            </t>
  </si>
  <si>
    <t>522,08</t>
  </si>
  <si>
    <t xml:space="preserve">PORTA DE MADEIRA, FOLHA PESADA (NBR 15930) DE 900 X 2100 MM, DE 40 MM A 45 MM DE ESPESSURA, NUCLEO SOLIDO, CAPA LISA EM HDF, ACABAMENTO EM PRIMER PARA PINTURA                                                                                                                                                                                                                                                                                                                                            </t>
  </si>
  <si>
    <t>592,13</t>
  </si>
  <si>
    <t xml:space="preserve">TELA DE ACO SOLDADA NERVURADA, CA-60, Q-113, (1,8 KG/M2), DIAMETRO DO FIO = 3,8 MM, LARGURA = 2,45 M, ESPACAMENTO DA MALHA = 10 X 10 CM                                                                                                                                                                                                                                                                                                                                                                   </t>
  </si>
  <si>
    <t xml:space="preserve">TELA DE ACO SOLDADA NERVURADA, CA-60, L-159, (1,69 KG/M2), DIAMETRO DO FIO = 4,5 MM, LARGURA = 2,45 M, ESPACAMENTO DA MALHA = 30 X 10 CM                                                                                                                                                                                                                                                                                                                                                                  </t>
  </si>
  <si>
    <t xml:space="preserve">TELA DE ACO SOLDADA NERVURADA, CA-60, T-196, (2,11 KG/M2), DIAMETRO DO FIO = 5,0 MM, LARGURA = 2,45 M, ESPACAMENTO DA MALHA = 30 X 10 CM                                                                                                                                                                                                                                                                                                                                                                  </t>
  </si>
  <si>
    <t xml:space="preserve">LUMINARIA DE EMBUTIR EM CHAPA DE ACO PARA 2 LAMPADAS FLUORESCENTES DE 14 W COM REFLETOR E ALETAS EM ALUMINIO, COMPLETA (INCLUI REATOR E LAMPADAS)                                                                                                                                                                                                                                                                                                                                                         </t>
  </si>
  <si>
    <t xml:space="preserve">FORRO DE FIBRA MINERAL EM PLACAS DE 625 X 625 MM, E = 15 MM, BORDA RETA, COM PINTURA ANTIMOFO, APOIADO EM PERFIL DE ACO GALVANIZADO COM 24 MM DE BASE - INSTALADO                                                                                                                                                                                                                                                                                                                                         </t>
  </si>
  <si>
    <t xml:space="preserve">FORRO DE FIBRA MINERAL EM PLACAS DE 1250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</si>
  <si>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</si>
  <si>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PLACA DE FIBRA MINERAL PARA FORRO, DE 625 X 625 MM, E = 15 MM, BORDA RETA, COM PINTURA ANTIMOFO (NAO INCLUI PERFIS)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</si>
  <si>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</si>
  <si>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</si>
  <si>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PAINEL TERMOISOLANTE PARA FECHAMENTOS VERTICAIS (INCLUI PARAFUSOS DE FIXACAO) REVESTIDO EM ACO GALVALUME, LARGURA UTIL DE 1100 MM, REVESTIMENTO COM ESPESSURA DE 0,50 MM, COM PRE-PINTURA NAS DUAS FACES, NUCLEO EM POLIURETANO (PUR) COM ESPESSURA 40/50 MM                                                                                                                                                                                                                                              </t>
  </si>
  <si>
    <t>254,06</t>
  </si>
  <si>
    <t xml:space="preserve">PAINEL TERMOISOLANTE PARA FECHAMENTOS VERTICAIS (INCLUI PARAFUSOS DE FIXACAO) REVESTIDO EM ACO GALVALUME, LARGURA UTIL DE 1100 MM, REVESTIMENTO COM ESPESSURA DE 0,50 MM, COM PRE-PINTURA NAS DUAS FACES, NUCLEO EM POLIURETANO (PUR) COM ESPESSURA 70/80 MM                                                                                                                                                                                                                                              </t>
  </si>
  <si>
    <t>301,20</t>
  </si>
  <si>
    <t xml:space="preserve">TELHA TERMOISOLANTE REVESTIDA EM ACO GALVANIZADO, FACE SUPERIOR EM TELHA TRAPEZOIDAL E FACE INFERIOR EM CHAPA PLANA (SEM ACESSORIOS DE FIXACAO), REVESTIMENTO COM ESPESSURA DE 0,50 MM COM PRE-PINTURA NAS DUAS FACES, NUCLEO EM POLIESTIRENO (EPS) DE 30 MM                                                                                                                                                                                                                                              </t>
  </si>
  <si>
    <t>167,71</t>
  </si>
  <si>
    <t xml:space="preserve">TELHA TERMOISOLANTE REVESTIDA EM ACO GALVANIZADO, FACE SUPERIOR EM TELHA TRAPEZOIDAL E FACE INFERIOR EM CHAPA PLANA (SEM ACESSORIOS DE FIXACAO), REVESTIMENTO COM ESPESSURA DE 0,50 MM COM PRE-PINTURA NAS DUAS FACES, NUCLEO EM POLIESTIRENO (EPS) DE 50 MM                                                                                                                                                                                                                                              </t>
  </si>
  <si>
    <t>173,19</t>
  </si>
  <si>
    <t xml:space="preserve">TELHA TERMOISOLANTE REVESTIDA EM ACO GALVANIZADO, FACES SUPERIOR E INFERIOR EM TELHA TRAPEZOIDAL (SEM ACESSORIOS DE FIXACAO), REVESTIMENTO COM ESPESSURA DE 0,50 MM COM PRE-PINTURA NAS DUAS FACES, NUCLEO EM POLIESTIRENO (EPS) DE 50 MM                                                                                                                                                                                                                                                                 </t>
  </si>
  <si>
    <t>178,83</t>
  </si>
  <si>
    <t xml:space="preserve">DISPOSITIVO DR, 2 POLOS, SENSIBILIDADE DE 300 MA, CORRENTE DE 80 A, TIPO  AC                                                                                                                                                                                                                                                                                                                                                                                                                              </t>
  </si>
  <si>
    <t>399,21</t>
  </si>
  <si>
    <t xml:space="preserve">AR CONDICIONADO SPLIT ON/OFF, HI-WALL (PAREDE), 18000 BTUS/H, CICLO QUENTE/FRIO, 60 HZ, CLASSIFICACAO ENERGETICA A - SELO PROCEL, GAS HFC, CONTROLE S/ FIO                                                                                                                                                                                                                                                                                                                                                </t>
  </si>
  <si>
    <t>3.027,41</t>
  </si>
  <si>
    <t xml:space="preserve">AR CONDICIONADO SPLIT ON/OFF, HI-WALL (PAREDE), 9000 BTUS/H, CICLO QUENTE/FRIO, 60 HZ, CLASSIFICACAO ENERGETICA A - SELO PROCEL, GAS HFC, CONTROLE S/ FIO                                                                                                                                                                                                                                                                                                                                                 </t>
  </si>
  <si>
    <t>1.779,75</t>
  </si>
  <si>
    <t xml:space="preserve">AR CONDICIONADO SPLIT ON/OFF, HI-WALL (PAREDE), 24000 BTUS/H, CICLO QUENTE/FRIO, 60 HZ, CLASSIFICACAO ENERGETICA A - SELO PROCEL, GAS HFC, CONTROLE S/ FIO                                                                                                                                                                                                                                                                                                                                                </t>
  </si>
  <si>
    <t>4.003,30</t>
  </si>
  <si>
    <t xml:space="preserve">AR CONDICIONADO SPLIT ON/OFF, HI-WALL (PAREDE), 12000 BTUS/H, CICLO QUENTE/FRIO, 60 HZ, CLASSIFICACAO ENERGETICA A - SELO PROCEL, GAS HFC, CONTROLE S/ FIO                                                                                                                                                                                                                                                                                                                                                </t>
  </si>
  <si>
    <t>2.040,98</t>
  </si>
  <si>
    <t xml:space="preserve">AR CONDICIONADO SPLIT ON/OFF, CASSETE (TETO), 18000 BTUS/H, CICLO QUENTE/FRIO, 60 HZ, CLASSIFICACAO ENERGETICA C - SELO PROCEL, GAS HFC, CONTROLE S/ FIO                                                                                                                                                                                                                                                                                                                                                  </t>
  </si>
  <si>
    <t>6.638,66</t>
  </si>
  <si>
    <t xml:space="preserve">AR CONDICIONADO SPLIT ON/OFF, CASSETE (TETO), 24000 BTUS/H, CICLO QUENTE/FRIO, 60 HZ, CLASSIFICACAO ENERGETICA C - SELO PROCEL, GAS HFC, CONTROLE S/ FIO                                                                                                                                                                                                                                                                                                                                                  </t>
  </si>
  <si>
    <t>7.148,39</t>
  </si>
  <si>
    <t xml:space="preserve">AR CONDICIONADO SPLIT ON/OFF, CASSETE (TETO), 36000 BTUS/H, CICLO QUENTE/FRIO, 60 HZ, CLASSIFICACAO ENERGETICA A - SELO PROCEL, GAS HFC, CONTROLE S/ FIO                                                                                                                                                                                                                                                                                                                                                  </t>
  </si>
  <si>
    <t>10.563,95</t>
  </si>
  <si>
    <t xml:space="preserve">AR CONDICIONADO SPLIT ON/OFF, CASSETE (TETO), 48000 BTUS/H, CICLO QUENTE/FRIO, 60 HZ, CLASSIFICACAO ENERGETICA A - SELO PROCEL, GAS HFC, CONTROLE S/ FIO                                                                                                                                                                                                                                                                                                                                                  </t>
  </si>
  <si>
    <t>12.221,46</t>
  </si>
  <si>
    <t xml:space="preserve">AR CONDICIONADO SPLIT ON/OFF, CASSETE (TETO), 60000 BTUS/H, CICLO QUENTE/FRIO, 60 HZ, CLASSIFICACAO ENERGETICA A - SELO PROCEL, GAS HFC, CONTROLE S/ FIO                                                                                                                                                                                                                                                                                                                                                  </t>
  </si>
  <si>
    <t>12.785,20</t>
  </si>
  <si>
    <t xml:space="preserve">PLACA / CHAPA DE GESSO ACARTONADO, ACABAMENTO VINILICO LISO EM UMA DAS FACES, COR BRANCA, BORDA QUADRADA, E = 9,5 MM, *625 X 625* MM (L X C), PARA FORRO REMOVIVEL                                                                                                                                                                                                                                                                                                                                        </t>
  </si>
  <si>
    <t xml:space="preserve">PLACA / CHAPA DE GESSO ACARTONADO, ACABAMENTO VINILICO LISO EM UMA DAS FACES, COR BRANCA, BORDA QUADRADA, E = 9,5 MM, *625 X 1250* MM (L X C), PARA FORRO REMOVIVEL                                                                                                                                                                                                                                                                                                                                       </t>
  </si>
  <si>
    <t>36,73</t>
  </si>
  <si>
    <t xml:space="preserve">PERFIL TRAVESSA (SECUNDARIO), T CLICADO, EM ACO GALVANIZADO, BRANCO, PARA FORRO REMOVIVEL, 24 X 625 MM (L X C)                                                                                                                                                                                                                                                                                                                                                                                            </t>
  </si>
  <si>
    <t xml:space="preserve">PERFIL TRAVESSA (SECUNDARIO), T CLICADO, EM ACO GALVANIZADO , BRANCO, PARA FORRO REMOVIVEL, 24 X 1250 MM (L X C)                                                                                                                                                                                                                                                                                                                                                                                          </t>
  </si>
  <si>
    <t xml:space="preserve">PERFIL LONGARINA (PRINCIPAL), T CLICADO, EM ACO, BRANCO NAS FACES APARENTES, PARA FORRO REMOVIVEL, 24 X 32 X 3750 MM (L X H X C                                                                                                                                                                                                                                                                                                                                                                           </t>
  </si>
  <si>
    <t xml:space="preserve">PERFIL TIPO CANTONEIRA EM L, EM ACO GALVANIZADO, BRANCO, PARA FORRO REMOVIVEL, *23* X 3000 MM (L X C)                                                                                                                                                                                                                                                                                                                                                                                                     </t>
  </si>
  <si>
    <t xml:space="preserve">PENDURAL OU REGULADOR, COM MOLA, EM ACO GALVANIZADO, PARA PERFIL TIPO T CLICADO DE FORROS REMOVIVEL                                                                                                                                                                                                                                                                                                                                                                                                       </t>
  </si>
  <si>
    <t xml:space="preserve">TIRANTE COM ELO, EM ARAME GALVANIZADO RIGIDO, NUMERO 10, COMPRIMENTO 2000 MM, PARA PENDURAL DE FORRO REMOVIVEL                                                                                                                                                                                                                                                                                                                                                                                            </t>
  </si>
  <si>
    <t xml:space="preserve">AR-CONDICIONADO FRIO SPLITAO MODULAR 10 TR                                                                                                                                                                                                                                                                                                                                                                                                                                                                </t>
  </si>
  <si>
    <t>23.798,45</t>
  </si>
  <si>
    <t xml:space="preserve">AR-CONDICIONADO FRIO SPLITAO MODULAR 15 TR                                                                                                                                                                                                                                                                                                                                                                                                                                                                </t>
  </si>
  <si>
    <t>30.712,37</t>
  </si>
  <si>
    <t xml:space="preserve">AR-CONDICIONADO FRIO SPLITAO MODULAR 20 TR                                                                                                                                                                                                                                                                                                                                                                                                                                                                </t>
  </si>
  <si>
    <t>44.684,09</t>
  </si>
  <si>
    <t xml:space="preserve">AR-CONDICIONADO FRIO SPLITAO INVERTER 30 TR                                                                                                                                                                                                                                                                                                                                                                                                                                                               </t>
  </si>
  <si>
    <t>76.033,90</t>
  </si>
  <si>
    <t xml:space="preserve">GRUPO GERADOR DIESEL, COM CARENAGEM, POTENCIA STANDART ENTRE 50 E 55 KVA, VELOCIDADE DE 1800 RPM, FREQUENCIA DE 60 HZ                                                                                                                                                                                                                                                                                                                                                                                     </t>
  </si>
  <si>
    <t>132.486,11</t>
  </si>
  <si>
    <t xml:space="preserve">GRUPO GERADOR DIESEL, COM CARENAGEM, POTENCIA STANDART ENTRE 100 E 110 KVA, VELOCIDADE DE 1800 RPM, FREQUENCIA DE 60 HZ                                                                                                                                                                                                                                                                                                                                                                                   </t>
  </si>
  <si>
    <t>148.772,81</t>
  </si>
  <si>
    <t xml:space="preserve">GRUPO GERADOR DIESEL, COM CARENAGEM, POTENCIA STANDART ENTRE 140 E 150 KVA, VELOCIDADE DE 1800 RPM, FREQUENCIA DE 60 HZ                                                                                                                                                                                                                                                                                                                                                                                   </t>
  </si>
  <si>
    <t>174.500,43</t>
  </si>
  <si>
    <t xml:space="preserve">GRUPO GERADOR DIESEL, COM CARENAGEM, POTENCIA STANDART ENTRE 210 E 220 KVA, VELOCIDADE DE 1800 RPM, FREQUENCIA DE 60 HZ                                                                                                                                                                                                                                                                                                                                                                                   </t>
  </si>
  <si>
    <t>212.532,59</t>
  </si>
  <si>
    <t xml:space="preserve">GRUPO GERADOR DIESEL, COM CARENAGEM, POTENCIA STANDART ENTRE 250 E 260 KVA, VELOCIDADE DE 1800 RPM, FREQUENCIA DE 60 HZ                                                                                                                                                                                                                                                                                                                                                                                   </t>
  </si>
  <si>
    <t>246.090,36</t>
  </si>
  <si>
    <t xml:space="preserve">GRUPO GERADOR DIESEL, SEM CARENAGEM, POTENCIA STANDART ENTRE 100 E 110 KVA, VELOCIDADE DE 1800 RPM, FREQUENCIA DE 60 HZ                                                                                                                                                                                                                                                                                                                                                                                   </t>
  </si>
  <si>
    <t>129.309,30</t>
  </si>
  <si>
    <t xml:space="preserve">GRUPO GERADOR DIESEL, SEM CARENAGEM, POTENCIA STANDART ENTRE 210 E 220 KVA, VELOCIDADE DE 1800 RPM, FREQUENCIA DE 60 HZ                                                                                                                                                                                                                                                                                                                                                                                   </t>
  </si>
  <si>
    <t>185.820,59</t>
  </si>
  <si>
    <t xml:space="preserve">GRUPO GERADOR DIESEL, SEM CARENAGEM, POTENCIA STANDART ENTRE 250 E 260 KVA, VELOCIDADE DE 1800 RPM, FREQUENCIA DE 60 HZ                                                                                                                                                                                                                                                                                                                                                                                   </t>
  </si>
  <si>
    <t xml:space="preserve">PATCH PANEL, 24 PORTAS, CATEGORIA 5E, COM RACKS DE 19" DE LARGURA E 1 U DE ALTURA                                                                                                                                                                                                                                                                                                                                                                                                                         </t>
  </si>
  <si>
    <t xml:space="preserve">PATCH PANEL, 48 PORTAS, CATEGORIA 5E, COM RACKS DE 19" DE LARGURA E 2 U DE ALTURA                                                                                                                                                                                                                                                                                                                                                                                                                         </t>
  </si>
  <si>
    <t xml:space="preserve">PATCH PANEL, 24 PORTAS, CATEGORIA 6, COM RACKS DE 19" DE LARGURA E 1 U DE ALTURA                                                                                                                                                                                                                                                                                                                                                                                                                          </t>
  </si>
  <si>
    <t xml:space="preserve">PATCH PANEL, 48 PORTAS, CATEGORIA 6, COM RACKS DE 19" DE LARGURA E 2 U DE ALTURA                                                                                                                                                                                                                                                                                                                                                                                                                          </t>
  </si>
  <si>
    <t xml:space="preserve">CABO DE REDE, PAR TRANCADO U/UTP, 4 PARES, CATEGORIA 5E (CAT 5E), ISOLAMENTO PVC (LSZH)                                                                                                                                                                                                                                                                                                                                                                                                                   </t>
  </si>
  <si>
    <t xml:space="preserve">CABO DE REDE, PAR TRANCADO UTP, 4 PARES, CATEGORIA 6 (CAT 6), ISOLAMENTO PVC (LSZH)                                                                                                                                                                                                                                                                                                                                                                                                                       </t>
  </si>
  <si>
    <t xml:space="preserve">CONECTOR / TOMADA FEMEA RJ 45, CATEGORIA 5 E (CAT 5E) PARA CABOS                                                                                                                                                                                                                                                                                                                                                                                                                                          </t>
  </si>
  <si>
    <t>14,57</t>
  </si>
  <si>
    <t xml:space="preserve">CONECTOR / TOMADA FEMEA RJ 45, CATEGORIA 6 (CAT 6) PARA CABOS                                                                                                                                                                                                                                                                                                                                                                                                                                             </t>
  </si>
  <si>
    <t>30,92</t>
  </si>
  <si>
    <t xml:space="preserve">CONECTOR MACHO RJ 45, CATEGORIA 5 E (CAT 5E) PARA CABOS                                                                                                                                                                                                                                                                                                                                                                                                                                                   </t>
  </si>
  <si>
    <t>1,54</t>
  </si>
  <si>
    <t xml:space="preserve">CONECTOR MACHO RJ 45, CATEGORIA 6 (CAT 6) PARA CABOS                                                                                                                                                                                                                                                                                                                                                                                                                                                      </t>
  </si>
  <si>
    <t xml:space="preserve">PATCH CORD (CABO DE REDE), CATEGORIA 5 E (CAT 5E) UTP, 24 AWG, 4 PARES, EXTENSAO DE 1,50 M                                                                                                                                                                                                                                                                                                                                                                                                                </t>
  </si>
  <si>
    <t>12,32</t>
  </si>
  <si>
    <t xml:space="preserve">PATCH CORD (CABO DE REDE), CATEGORIA 5 E (CAT 5E) UTP, 24 AWG, 4 PARES, EXTENSAO DE 2,50 M                                                                                                                                                                                                                                                                                                                                                                                                                </t>
  </si>
  <si>
    <t>13,38</t>
  </si>
  <si>
    <t xml:space="preserve">PATCH CORD (CABO DE REDE), CATEGORIA 6 (CAT 6) UTP, 23 AWG, 4 PARES, EXTENSAO DE 1,50 M                                                                                                                                                                                                                                                                                                                                                                                                                   </t>
  </si>
  <si>
    <t xml:space="preserve">PATCH CORD (CABO DE REDE), CATEGORIA 6 (CAT 6) UTP, 23 AWG, 4 PARES, EXTENSAO DE 2,50 M                                                                                                                                                                                                                                                                                                                                                                                                                   </t>
  </si>
  <si>
    <t xml:space="preserve">NOBREAK TRIFASICO, DE 5 KVA FATOR DE POTENCIA DE 0,8, AUTONOMIA MINIMA DE 30 MINUTOS A PLENA CARGA                                                                                                                                                                                                                                                                                                                                                                                                        </t>
  </si>
  <si>
    <t>78.616,38</t>
  </si>
  <si>
    <t xml:space="preserve">NOBREAK TRIFASICO, DE 10 KVA FATOR DE POTENCIA DE 0,8, AUTONOMIA MINIMA DE 30 MINUTOS A PLENA CARGA                                                                                                                                                                                                                                                                                                                                                                                                       </t>
  </si>
  <si>
    <t>98.320,93</t>
  </si>
  <si>
    <t xml:space="preserve">NOBREAK TRIFASICO, DE 15 KVA FATOR DE POTENCIA DE 0,8, AUTONOMIA MINIMA DE 30 MINUTOS A PLENA CARGA                                                                                                                                                                                                                                                                                                                                                                                                       </t>
  </si>
  <si>
    <t>143.517,88</t>
  </si>
  <si>
    <t xml:space="preserve">NOBREAK TRIFASICO, DE 20 KVA FATOR DE POTENCIA DE 0,8, AUTONOMIA MINIMA DE 30 MINUTOS A PLENA CARGA                                                                                                                                                                                                                                                                                                                                                                                                       </t>
  </si>
  <si>
    <t>173.680,13</t>
  </si>
  <si>
    <t xml:space="preserve">NOBREAK TRIFASICO, DE 25 KVA FATOR DE POTENCIA DE 0,8, AUTONOMIA MINIMA DE 30 MINUTOS A PLENA CARGA                                                                                                                                                                                                                                                                                                                                                                                                       </t>
  </si>
  <si>
    <t>272.073,83</t>
  </si>
  <si>
    <t xml:space="preserve">ESTABILIZADOR BIVOLT AUTOMATICO, 300 VA                                                                                                                                                                                                                                                                                                                                                                                                                                                                   </t>
  </si>
  <si>
    <t>281,96</t>
  </si>
  <si>
    <t xml:space="preserve">ESTABILIZADOR BIVOLT AUTOMATICO, 500 VA                                                                                                                                                                                                                                                                                                                                                                                                                                                                   </t>
  </si>
  <si>
    <t>411,36</t>
  </si>
  <si>
    <t xml:space="preserve">BARRA ANTIPANICO SIMPLES, CEGA EM LADO OPOSTO, COR CINZA                                                                                                                                                                                                                                                                                                                                                                                                                                                  </t>
  </si>
  <si>
    <t>527,56</t>
  </si>
  <si>
    <t xml:space="preserve">ESTABILIZADOR BIVOLT AUTOMATICO, 1000 VA                                                                                                                                                                                                                                                                                                                                                                                                                                                                  </t>
  </si>
  <si>
    <t>709,84</t>
  </si>
  <si>
    <t xml:space="preserve">ESTABILIZADOR BIVOLT AUTOMATICO, 1500 VA                                                                                                                                                                                                                                                                                                                                                                                                                                                                  </t>
  </si>
  <si>
    <t>1.287,53</t>
  </si>
  <si>
    <t xml:space="preserve">ESTABILIZADOR BIVOLT AUTOMATICO, 2000 VA                                                                                                                                                                                                                                                                                                                                                                                                                                                                  </t>
  </si>
  <si>
    <t>1.763,39</t>
  </si>
  <si>
    <t xml:space="preserve">BARRA ANTIPANICO SIMPLES, COM FECHADURA LADO OPOSTO, COR CINZA                                                                                                                                                                                                                                                                                                                                                                                                                                            </t>
  </si>
  <si>
    <t>805,73</t>
  </si>
  <si>
    <t xml:space="preserve">BARRA ANTIPANICO DUPLA, CEGA EM LADO OPOSTO, COR CINZA                                                                                                                                                                                                                                                                                                                                                                                                                                                    </t>
  </si>
  <si>
    <t>1.183,52</t>
  </si>
  <si>
    <t xml:space="preserve">BARRA ANTIPANICO SIMPLES, PARA PORTA DE VIDRO, COR CINZA                                                                                                                                                                                                                                                                                                                                                                                                                                                  </t>
  </si>
  <si>
    <t>863,01</t>
  </si>
  <si>
    <t xml:space="preserve">BARRA ANTIPANICO DUPLA, PARA PORTA DE VIDRO, COR CINZA                                                                                                                                                                                                                                                                                                                                                                                                                                                    </t>
  </si>
  <si>
    <t>1.305,55</t>
  </si>
  <si>
    <t xml:space="preserve">MOTOR A DIESEL PARA VIBRADOR DE IMERSAO, DE *4,7* CV                                                                                                                                                                                                                                                                                                                                                                                                                                                      </t>
  </si>
  <si>
    <t xml:space="preserve">FITA ADESIVA ANTICORROSIVA DE PVC FLEXIVEL, COR PRETA, PARA PROTECAO TUBULACAO, 50 MM X 30 M (L X C), E= *0,25* MM                                                                                                                                                                                                                                                                                                                                                                                        </t>
  </si>
  <si>
    <t>8,28</t>
  </si>
  <si>
    <t xml:space="preserve">CARPETE DE POLIPROPILENO EM MANTA PARA TRAFEGO COMERCIAL MEDIO, E = 5 A 6 MM (INSTALADO)                                                                                                                                                                                                                                                                                                                                                                                                                  </t>
  </si>
  <si>
    <t xml:space="preserve">CARPETE DE NYLON EM PLACAS 50 X 50 CM PARA TRAFEGO COMERCIAL PESADO, E = 6,5 MM (INSTALADO)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</si>
  <si>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</si>
  <si>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</si>
  <si>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</si>
  <si>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CUMEEIRA ARTICULADA (ABA INFERIOR) PARA TELHA ONDULADA DE FIBROCIMENTO E = 4 MM, ABA *330* MM, COMPRIMENTO 500 MM (SEM AMIANTO)                                                                                                                                                                                                                                                                                                                                                                           </t>
  </si>
  <si>
    <t xml:space="preserve">ANEL DE BORRACHA PARA VEDACAO DE DUTO PEAD CORRUGADO PARA ELETRICA, DN 1 1/4" (NBR 15715)                                                                                                                                                                                                                                                                                                                                                                                                                 </t>
  </si>
  <si>
    <t xml:space="preserve">ANEL DE BORRACHA PARA VEDACAO DE DUTO PEAD CORRUGADO PARA ELETRICA, DN 1 1/2" (NBR 15715)                                                                                                                                                                                                                                                                                                                                                                                                                 </t>
  </si>
  <si>
    <t xml:space="preserve">ANEL DE BORRACHA PARA VEDACAO DE DUTO PEAD CORRUGADO PARA ELETRICA, DN 2" (NBR 15715)                                                                                                                                                                                                                                                                                                                                                                                                                     </t>
  </si>
  <si>
    <t xml:space="preserve">ANEL DE BORRACHA PARA VEDACAO DE DUTO PEAD CORRUGADO PARA ELETRICA, DN 3" (NBR 15715)                                                                                                                                                                                                                                                                                                                                                                                                                     </t>
  </si>
  <si>
    <t xml:space="preserve">ANEL DE BORRACHA PARA VEDACAO DE DUTO PEAD CORRUGADO PARA ELETRICA, DN 4" (NBR 15715)                                                                                                                                                                                                                                                                                                                                                                                                                     </t>
  </si>
  <si>
    <t xml:space="preserve">TUBO DE COBRE FLEXIVEL, D = 1/2 ", E = 0,79 MM, PARA AR-CONDICIONADO/ INSTALACOES GAS RESIDENCIAIS E COMERCIAIS                                                                                                                                                                                                                                                                                                                                                                                           </t>
  </si>
  <si>
    <t>45,61</t>
  </si>
  <si>
    <t xml:space="preserve">TUBO DE COBRE FLEXIVEL, D = 3/16 ", E = 0,79 MM, PARA AR-CONDICIONADO/ INSTALACOES GAS RESIDENCIAIS E COMERCIAIS                                                                                                                                                                                                                                                                                                                                                                                          </t>
  </si>
  <si>
    <t xml:space="preserve">TUBO DE COBRE FLEXIVEL, D = 1/4 ", E = 0,79 MM, PARA AR-CONDICIONADO/ INSTALACOES GAS RESIDENCIAIS E COMERCIAIS                                                                                                                                                                                                                                                                                                                                                                                           </t>
  </si>
  <si>
    <t>21,86</t>
  </si>
  <si>
    <t xml:space="preserve">TUBO DE COBRE FLEXIVEL, D = 5/16 ", E = 0,79 MM, PARA AR-CONDICIONADO/ INSTALACOES GAS RESIDENCIAIS E COMERCIAIS                                                                                                                                                                                                                                                                                                                                                                                          </t>
  </si>
  <si>
    <t>26,88</t>
  </si>
  <si>
    <t xml:space="preserve">TUBO DE COBRE FLEXIVEL, D = 3/8 ", E = 0,79 MM, PARA AR-CONDICIONADO/ INSTALACOES GAS RESIDENCIAIS E COMERCIAIS                                                                                                                                                                                                                                                                                                                                                                                           </t>
  </si>
  <si>
    <t>33,63</t>
  </si>
  <si>
    <t xml:space="preserve">TUBO DE COBRE FLEXIVEL, D = 5/8 ", E = 0,79 MM, PARA AR-CONDICIONADO/ INSTALACOES GAS RESIDENCIAIS E COMERCIAIS                                                                                                                                                                                                                                                                                                                                                                                           </t>
  </si>
  <si>
    <t>56,73</t>
  </si>
  <si>
    <t xml:space="preserve">TUBO DE COBRE FLEXIVEL, D = 3/4 ", E = 0,79 MM, PARA AR-CONDICIONADO/ INSTALACOES GAS RESIDENCIAIS E COMERCIAIS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</si>
  <si>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</si>
  <si>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3 1/2"                                                                                                                                                                                                                                                                                                                                    </t>
  </si>
  <si>
    <t>50,64</t>
  </si>
  <si>
    <t xml:space="preserve">CAIXA INTERNA/EXTERNA DE MEDICAO PARA 4 MEDIDORES MONOFASICOS, COM VISOR, EM CHAPA DE ACO 18 USG (PADRAO DA CONCESSIONARIA LOCAL)                                                                                                                                                                                                                                                                                                                                                                         </t>
  </si>
  <si>
    <t>592,79</t>
  </si>
  <si>
    <t xml:space="preserve">CAIXA PARA MEDICAO COLETIVA TIPO M, PADRAO BIFASICO OU TRIFASICO, PARA ATE 8 MEDIDORES, SEM BARRAMENTO E COM PORTAS INFERIOR E SUPERIOR                                                                                                                                                                                                                                                                                                                                                                   </t>
  </si>
  <si>
    <t>4.051,22</t>
  </si>
  <si>
    <t xml:space="preserve">CAIXA PARA MEDICAO COLETIVA TIPO N, PADRAO BIFASICO OU TRIFASICO, PARA ATE 12 MEDIDORES, SEM BARRAMENTO E COM PORTAS INFERIOR E SUPERIOR                                                                                                                                                                                                                                                                                                                                                                  </t>
  </si>
  <si>
    <t>5.095,30</t>
  </si>
  <si>
    <t xml:space="preserve">CAIXA DE PROTECAO PARA TRANSFORMADOR CORRENTE, EM CHAPA DE ACO 18 USG (PADRAO DA CONCESSIONARIA LOCAL)                                                                                                                                                                                                                                                                                                                                                                                                    </t>
  </si>
  <si>
    <t>1.155,18</t>
  </si>
  <si>
    <t xml:space="preserve">CAIXA DE PROTECAO EXTERNA PARA MEDIDOR HOROSAZONAL, DE BAIXA TENSAO, COM MODULO, EM CHAPA DE ACO (PADRAO DA CONCESSIONARIA LOCAL)                                                                                                                                                                                                                                                                                                                                                                         </t>
  </si>
  <si>
    <t>3.610,20</t>
  </si>
  <si>
    <t xml:space="preserve">PISO ELEVADO COM 2 PLACAS DE ACO COM ENCHIMENTO DE CONCRETO CELULAR, INCLUSO BASE/HASTE/CRUZETAS, 60 X 60 CM, H = *28* CM, RESISTENCIA CARGA CONCENTRADA 496 KG (COM COLOCACAO)                                                                                                                                                                                                                                                                                                                           </t>
  </si>
  <si>
    <t>369,10</t>
  </si>
  <si>
    <t xml:space="preserve">MANTA ALUMINIZADA 1 FACE PARA SUBCOBERTURA, E = *1* MM                                                                                                                                                                                                                                                                                                                                                                                                                                                    </t>
  </si>
  <si>
    <t>6,60</t>
  </si>
  <si>
    <t xml:space="preserve">MANTA / LENCOL DE BORRACHA, SBR, ANTIRRUIDO, E = 5 MM                                                                                                                                                                                                                                                                                                                                                                                                                                                     </t>
  </si>
  <si>
    <t xml:space="preserve">MANTA ANTIRRUIDO DE POLIESTER (PET) PARA CONTRAPISO E = *8* MM                                                                                                                                                                                                                                                                                                                                                                                                                                            </t>
  </si>
  <si>
    <t>26,83</t>
  </si>
  <si>
    <t xml:space="preserve">FITA ADESIVA ASFALTICA ALUMINIZADA MULTIUSO, L = 10 CM, ROLO DE 10 M                                                                                                                                                                                                                                                                                                                                                                                                                                      </t>
  </si>
  <si>
    <t>99,04</t>
  </si>
  <si>
    <t xml:space="preserve">TORNEIRA DE MESA PARA LAVATORIO, METALICA CROMADA, COM SENSOR DE APROXIMACAO ELETRICO, BIVOLT                                                                                                                                                                                                                                                                                                                                                                                                             </t>
  </si>
  <si>
    <t>1.797,39</t>
  </si>
  <si>
    <t xml:space="preserve">TUBO DE ESPUMA DE POLIETILENO EXPANDIDO FLEXIVEL PARA ISOLAMENTO TERMICO DE TUBULACAO DE AR CONDICIONADO, AGUA QUENTE,  DN 1 1/2", E= 10 MM                                                                                                                                                                                                                                                                                                                                                               </t>
  </si>
  <si>
    <t>6,88</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</si>
  <si>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</si>
  <si>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</si>
  <si>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</si>
  <si>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5/8", E= 10 MM                                                                                                                                                                                                                                                                                                                                                               </t>
  </si>
  <si>
    <t>7,30</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</si>
  <si>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</si>
  <si>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</si>
  <si>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</si>
  <si>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</si>
  <si>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3,30</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</si>
  <si>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</si>
  <si>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</si>
  <si>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ADESIVO / COLA DE CONTATO LIQUIDO, A BASE DE RESINAS, PARA COLAGEM DE ESPUMA PARA ISOLAMENTO TERMICO FLEXIVEL                                                                                                                                                                                                                                                                                                                                                                                             </t>
  </si>
  <si>
    <t>178,94</t>
  </si>
  <si>
    <t xml:space="preserve">TUBO DE COBRE CLASSE "I", DN = 1/2 " (15 MM), PARA INSTALACOES INDUSTRIAIS DE ALTA PRESSAO E VAPOR                                                                                                                                                                                                                                                                                                                                                                                                        </t>
  </si>
  <si>
    <t>64,39</t>
  </si>
  <si>
    <t xml:space="preserve">TUBO DE COBRE CLASSE "I", DN = 3/4 " (22 MM), PARA INSTALACOES INDUSTRIAIS DE ALTA PRESSAO E VAPOR                                                                                                                                                                                                                                                                                                                                                                                                        </t>
  </si>
  <si>
    <t>104,95</t>
  </si>
  <si>
    <t xml:space="preserve">TUBO DE COBRE CLASSE "I", DN = 1 " (28 MM), PARA INSTALACOES INDUSTRIAIS DE ALTA PRESSAO E VAPOR                                                                                                                                                                                                                                                                                                                                                                                                          </t>
  </si>
  <si>
    <t>145,40</t>
  </si>
  <si>
    <t xml:space="preserve">TUBO DE COBRE CLASSE "I", DN = 1 1/4 " (35 MM), PARA INSTALACOES INDUSTRIAIS DE ALTA PRESSAO E VAPOR                                                                                                                                                                                                                                                                                                                                                                                                      </t>
  </si>
  <si>
    <t>210,30</t>
  </si>
  <si>
    <t xml:space="preserve">TUBO DE COBRE CLASSE "I", DN = 1 1/2 " (42 MM), PARA INSTALACOES INDUSTRIAIS DE ALTA PRESSAO E VAPOR                                                                                                                                                                                                                                                                                                                                                                                                      </t>
  </si>
  <si>
    <t>255,55</t>
  </si>
  <si>
    <t xml:space="preserve">TUBO DE COBRE CLASSE "I", DN = 2 " (54 MM), PARA INSTALACOES INDUSTRIAIS DE ALTA PRESSAO E VAPOR                                                                                                                                                                                                                                                                                                                                                                                                          </t>
  </si>
  <si>
    <t>353,89</t>
  </si>
  <si>
    <t xml:space="preserve">TUBO DE COBRE CLASSE "I", DN = 2 1/2 " (66 MM), PARA INSTALACOES INDUSTRIAIS DE ALTA PRESSAO E VAPOR                                                                                                                                                                                                                                                                                                                                                                                                      </t>
  </si>
  <si>
    <t>459,15</t>
  </si>
  <si>
    <t xml:space="preserve">TUBO DE COBRE CLASSE "I", DN = 3 " (79 MM), PARA INSTALACOES INDUSTRIAIS DE ALTA PRESSAO E VAPOR                                                                                                                                                                                                                                                                                                                                                                                                          </t>
  </si>
  <si>
    <t>680,04</t>
  </si>
  <si>
    <t xml:space="preserve">TUBO DE COBRE CLASSE "I", DN = 4" (104 MM), PARA INSTALACOES INDUSTRIAIS DE ALTA PRESSAO E VAPOR                                                                                                                                                                                                                                                                                                                                                                                                          </t>
  </si>
  <si>
    <t>1.000,98</t>
  </si>
  <si>
    <t xml:space="preserve">TUBO DE BORRACHA ELASTOMERICA FLEXIVEL, PRETA, PARA ISOLAMENTO TERMICO DE TUBULACAO, DN 2 1/8" (54 MM), E= 32 MM, COEFICIENTE DE CONDUTIVIDADE TERMICA 0,036W/mK, VAPOR DE AGUA MAIOR OU IGUAL A 10.000                                                                                                                                                                                                                                                                                                   </t>
  </si>
  <si>
    <t>139,36</t>
  </si>
  <si>
    <t xml:space="preserve">TUBO DE BORRACHA ELASTOMERICA FLEXIVEL, PRETA, PARA ISOLAMENTO TERMICO DE TUBULACAO, DN 1 3/8" (35 MM), E= 32 MM, COEFICIENTE DE CONDUTIVIDADE TERMICA 0,036W/mK, VAPOR DE AGUA MAIOR OU IGUAL A 10.000                                                                                                                                                                                                                                                                                                   </t>
  </si>
  <si>
    <t>102,04</t>
  </si>
  <si>
    <t xml:space="preserve">TUBO DE BORRACHA ELASTOMERICA FLEXIVEL, PRETA, PARA ISOLAMENTO TERMICO DE TUBULACAO, DN 1 1/8" (28 MM), E= 32 MM, COEFICIENTE DE CONDUTIVIDADE TERMICA 0,036W/mK, VAPOR DE AGUA MAIOR OU IGUAL A 10.000                                                                                                                                                                                                                                                                                                   </t>
  </si>
  <si>
    <t>86,02</t>
  </si>
  <si>
    <t xml:space="preserve">TUBO DE BORRACHA ELASTOMERICA FLEXIVEL, PRETA, PARA ISOLAMENTO TERMICO DE TUBULACAO, DN 1 5/8" (42 MM), E= 32 MM, COEFICIENTE DE CONDUTIVIDADE TERMICA 0,036W/mK, VAPOR DE AGUA MAIOR OU IGUAL A 10.000                                                                                                                                                                                                                                                                                                   </t>
  </si>
  <si>
    <t>116,45</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</si>
  <si>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</si>
  <si>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</si>
  <si>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</si>
  <si>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80,53</t>
  </si>
  <si>
    <t xml:space="preserve">TUBO DE BORRACHA ELASTOMERICA FLEXIVEL, PRETA, PARA ISOLAMENTO TERMICO DE TUBULACAO, DN 3/4" (18 MM), E= 32 MM, COEFICIENTE DE CONDUTIVIDADE TERMICA 0,036W/mK, VAPOR DE AGUA MAIOR OU IGUAL A 10.000                                                                                                                                                                                                                                                                                                     </t>
  </si>
  <si>
    <t>77,33</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</si>
  <si>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</si>
  <si>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</si>
  <si>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62,16</t>
  </si>
  <si>
    <t xml:space="preserve">PAINEL DE LA DE VIDRO SEM REVESTIMENTO PSI 40, E = 25 MM, DE 1200 X 600 MM                                                                                                                                                                                                                                                                                                                                                                                                                                </t>
  </si>
  <si>
    <t>51,24</t>
  </si>
  <si>
    <t xml:space="preserve">PAINEL DE LA DE VIDRO SEM REVESTIMENTO PSI 40, E = 50 MM, DE 1200 X 600 MM                                                                                                                                                                                                                                                                                                                                                                                                                                </t>
  </si>
  <si>
    <t>108,15</t>
  </si>
  <si>
    <t xml:space="preserve">CHUMBADOR DE ACO, 1" X 600 MM, PARA POSTES DE ACO COM BASE, INCLUSO PORCA E ARRUELA                                                                                                                                                                                                                                                                                                                                                                                                                       </t>
  </si>
  <si>
    <t xml:space="preserve">TUBO DE COBRE CLASSE "A", DN = 1/2 " (15 MM), PARA INSTALACOES DE MEDIA PRESSAO PARA GASES COMBUSTIVEIS E MEDICINAIS                                                                                                                                                                                                                                                                                                                                                                                      </t>
  </si>
  <si>
    <t>53,60</t>
  </si>
  <si>
    <t xml:space="preserve">TUBO DE COBRE CLASSE "A", DN = 3/4 " (22 MM), PARA INSTALACOES DE MEDIA PRESSAO PARA GASES COMBUSTIVEIS E MEDICINAIS                                                                                                                                                                                                                                                                                                                                                                                      </t>
  </si>
  <si>
    <t>86,73</t>
  </si>
  <si>
    <t xml:space="preserve">TUBO DE COBRE CLASSE "A", DN = 1 " (28 MM), PARA INSTALACOES DE MEDIA PRESSAO PARA GASES COMBUSTIVEIS E MEDICINAIS                                                                                                                                                                                                                                                                                                                                                                                        </t>
  </si>
  <si>
    <t>110,33</t>
  </si>
  <si>
    <t xml:space="preserve">TUBO DE COBRE CLASSE "A", DN = 1 1/4 " (35 MM), PARA INSTALACOES DE MEDIA PRESSAO PARA GASES COMBUSTIVEIS E MEDICINAIS                                                                                                                                                                                                                                                                                                                                                                                    </t>
  </si>
  <si>
    <t>166,64</t>
  </si>
  <si>
    <t xml:space="preserve">TUBO DE COBRE CLASSE "A", DN = 1 1/2 " (42 MM), PARA INSTALACOES DE MEDIA PRESSAO PARA GASES COMBUSTIVEIS E MEDICINAIS                                                                                                                                                                                                                                                                                                                                                                                    </t>
  </si>
  <si>
    <t>200,48</t>
  </si>
  <si>
    <t xml:space="preserve">TUBO DE COBRE, CLASSE "A", DN = 2" (54 MM), PARA INSTALACOES DE MEDIA PRESSAO PARA GASES COMBUSTIVEIS E MEDICINAIS                                                                                                                                                                                                                                                                                                                                                                                        </t>
  </si>
  <si>
    <t>285,27</t>
  </si>
  <si>
    <t xml:space="preserve">TUBO DE COBRE CLASSE "A", DN = 2 1/2 " (66 MM), PARA INSTALACOES DE MEDIA PRESSAO PARA GASES COMBUSTIVEIS E MEDICINAIS                                                                                                                                                                                                                                                                                                                                                                                    </t>
  </si>
  <si>
    <t>369,04</t>
  </si>
  <si>
    <t xml:space="preserve">TUBO DE COBRE CLASSE "A", DN = 3 " (79 MM), PARA INSTALACOES DE MEDIA PRESSAO PARA GASES COMBUSTIVEIS E MEDICINAIS                                                                                                                                                                                                                                                                                                                                                                                        </t>
  </si>
  <si>
    <t>543,70</t>
  </si>
  <si>
    <t xml:space="preserve">TUBO DE COBRE CLASSE "A", DN = 4 " (104 MM), PARA INSTALACOES DE MEDIA PRESSAO PARA GASES COMBUSTIVEIS E MEDICINAIS                                                                                                                                                                                                                                                                                                                                                                                       </t>
  </si>
  <si>
    <t>824,37</t>
  </si>
  <si>
    <t xml:space="preserve">QUADRO DE DISTRIBUICAO COM BARRAMENTO TRIFASICO, DE SOBREPOR, EM CHAPA DE ACO GALVANIZADO, PARA 12 DISJUNTORES DIN, 100 A                                                                                                                                                                                                                                                                                                                                                                                 </t>
  </si>
  <si>
    <t>507,84</t>
  </si>
  <si>
    <t xml:space="preserve">QUADRO DE DISTRIBUICAO COM BARRAMENTO TRIFASICO, DE SOBREPOR, EM CHAPA DE ACO GALVANIZADO, PARA 28 DISJUNTORES DIN, 100 A                                                                                                                                                                                                                                                                                                                                                                                 </t>
  </si>
  <si>
    <t>586,77</t>
  </si>
  <si>
    <t xml:space="preserve">QUADRO DE DISTRIBUICAO COM BARRAMENTO TRIFASICO, DE SOBREPOR, EM CHAPA DE ACO GALVANIZADO, PARA 30 DISJUNTORES DIN, 100 A                                                                                                                                                                                                                                                                                                                                                                                 </t>
  </si>
  <si>
    <t>855,14</t>
  </si>
  <si>
    <t xml:space="preserve">QUADRO DE DISTRIBUICAO COM BARRAMENTO TRIFASICO, DE SOBREPOR, EM CHAPA DE ACO GALVANIZADO, PARA 36 DISJUNTORES DIN, 100 A                                                                                                                                                                                                                                                                                                                                                                                 </t>
  </si>
  <si>
    <t>1.056,10</t>
  </si>
  <si>
    <t xml:space="preserve">QUADRO DE DISTRIBUICAO COM BARRAMENTO TRIFASICO, DE SOBREPOR, EM CHAPA DE ACO GALVANIZADO, PARA *42* DISJUNTORES DIN, 100 A                                                                                                                                                                                                                                                                                                                                                                               </t>
  </si>
  <si>
    <t>1.414,36</t>
  </si>
  <si>
    <t xml:space="preserve">QUADRO DE DISTRIBUICAO COM BARRAMENTO TRIFASICO, DE SOBREPOR, EM CHAPA DE ACO GALVANIZADO, PARA 48 DISJUNTORES DIN, 100 A                                                                                                                                                                                                                                                                                                                                                                                 </t>
  </si>
  <si>
    <t>1.269,47</t>
  </si>
  <si>
    <t xml:space="preserve">QUADRO DE DISTRIBUICAO COM BARRAMENTO TRIFASICO, DE EMBUTIR, EM CHAPA DE ACO GALVANIZADO, PARA 36 DISJUNTORES DIN, 100 A                                                                                                                                                                                                                                                                                                                                                                                  </t>
  </si>
  <si>
    <t>830,47</t>
  </si>
  <si>
    <t xml:space="preserve">QUADRO DE DISTRIBUICAO COM BARRAMENTO TRIFASICO, DE EMBUTIR, EM CHAPA DE ACO GALVANIZADO, PARA 48 DISJUNTORES DIN, 100 A                                                                                                                                                                                                                                                                                                                                                                                  </t>
  </si>
  <si>
    <t>1.419,03</t>
  </si>
  <si>
    <t xml:space="preserve">CAIXA DE PASSAGEM METALICA DE SOBREPOR COM TAMPA PARAFUSADA, DIMENSOES 20 X 20 X 10 CM                                                                                                                                                                                                                                                                                                                                                                                                                    </t>
  </si>
  <si>
    <t xml:space="preserve">CAIXA DE PASSAGEM METALICA DE SOBREPOR COM TAMPA PARAFUSADA, DIMENSOES 30 X 30 X 10 CM                                                                                                                                                                                                                                                                                                                                                                                                                    </t>
  </si>
  <si>
    <t>86,24</t>
  </si>
  <si>
    <t xml:space="preserve">CAIXA DE PASSAGEM METALICA DE SOBREPOR COM TAMPA PARAFUSADA, DIMENSOES 40 X 40 X 15 CM                                                                                                                                                                                                                                                                                                                                                                                                                    </t>
  </si>
  <si>
    <t>138,61</t>
  </si>
  <si>
    <t xml:space="preserve">CAIXA DE PASSAGEM METALICA DE SOBREPOR COM TAMPA PARAFUSADA, DIMENSOES 50 X 50 X 15 CM                                                                                                                                                                                                                                                                                                                                                                                                                    </t>
  </si>
  <si>
    <t>207,33</t>
  </si>
  <si>
    <t xml:space="preserve">CAIXA DE PASSAGEM METALICA DE SOBREPOR COM TAMPA PARAFUSADA, DIMENSOES 60 X 60 X 20 CM                                                                                                                                                                                                                                                                                                                                                                                                                    </t>
  </si>
  <si>
    <t>276,71</t>
  </si>
  <si>
    <t xml:space="preserve">CAIXA DE PASSAGEM METALICA DE SOBREPOR COM TAMPA PARAFUSADA, DIMENSOES 70 X 70 X 20 CM                                                                                                                                                                                                                                                                                                                                                                                                                    </t>
  </si>
  <si>
    <t>334,41</t>
  </si>
  <si>
    <t xml:space="preserve">CAIXA DE PASSAGEM METALICA DE SOBREPOR COM TAMPA PARAFUSADA, DIMENSOES 80 X 80 X 20 CM                                                                                                                                                                                                                                                                                                                                                                                                                    </t>
  </si>
  <si>
    <t>423,86</t>
  </si>
  <si>
    <t xml:space="preserve">QUADRO DE DISTRIBUICAO, SEM BARRAMENTO, EM PVC, DE EMBUTIR, PARA 3 DISJUNTORES NEMA OU 4 DISJUNTORES DIN                                                                                                                                                                                                                                                                                                                                                                                                  </t>
  </si>
  <si>
    <t>56,22</t>
  </si>
  <si>
    <t xml:space="preserve">QUADRO DE DISTRIBUICAO, SEM BARRAMENTO, EM PVC, DE EMBUTIR, PARA 6 DISJUNTORES NEMA OU 8 DISJUNTORES DIN                                                                                                                                                                                                                                                                                                                                                                                                  </t>
  </si>
  <si>
    <t>88,82</t>
  </si>
  <si>
    <t xml:space="preserve">QUADRO DE DISTRIBUICAO, SEM BARRAMENTO, EM PVC, DE EMBUTIR, PARA 12 DISJUNTORES NEMA OU 16 DISJUNTORES DIN                                                                                                                                                                                                                                                                                                                                                                                                </t>
  </si>
  <si>
    <t>132,45</t>
  </si>
  <si>
    <t xml:space="preserve">QUADRO DE DISTRIBUICAO, SEM BARRAMENTO, EM PVC, DE EMBUTIR, PARA 18 DISJUNTORES NEMA OU 24 DISJUNTORES DIN                                                                                                                                                                                                                                                                                                                                                                                                </t>
  </si>
  <si>
    <t>207,92</t>
  </si>
  <si>
    <t xml:space="preserve">QUADRO DE DISTRIBUICAO, SEM BARRAMENTO, EM PVC, DE EMBUTIR, PARA 27 DISJUNTORES NEMA OU 36 DISJUNTORES DIN                                                                                                                                                                                                                                                                                                                                                                                                </t>
  </si>
  <si>
    <t>356,65</t>
  </si>
  <si>
    <t xml:space="preserve">QUADRO DE DISTRIBUICAO, SEM BARRAMENTO, EM PVC, DE SOBREPOR,  PARA 3 DISJUNTORES NEMA OU 4 DISJUNTORES DIN                                                                                                                                                                                                                                                                                                                                                                                                </t>
  </si>
  <si>
    <t>65,53</t>
  </si>
  <si>
    <t xml:space="preserve">QUADRO DE DISTRIBUICAO, SEM BARRAMENTO, EM PVC, DE SOBREPOR, PARA 6 DISJUNTORES NEMA OU 8 DISJUNTORES DIN                                                                                                                                                                                                                                                                                                                                                                                                 </t>
  </si>
  <si>
    <t>111,63</t>
  </si>
  <si>
    <t xml:space="preserve">QUADRO DE DISTRIBUICAO, SEM BARRAMENTO, EM PVC, DE SOBREPOR, PARA 12 DISJUNTORES NEMA OU 16 DISJUNTORES DIN                                                                                                                                                                                                                                                                                                                                                                                               </t>
  </si>
  <si>
    <t>187,56</t>
  </si>
  <si>
    <t xml:space="preserve">QUADRO DE DISTRIBUICAO, SEM BARRAMENTO, EM PVC, DE SOBREPOR, PARA 18 DISJUNTORES NEMA OU 24 DISJUNTORES DIN                                                                                                                                                                                                                                                                                                                                                                                               </t>
  </si>
  <si>
    <t>274,93</t>
  </si>
  <si>
    <t xml:space="preserve">QUADRO DE DISTRIBUICAO, SEM BARRAMENTO, EM PVC, DE SOBREPOR, PARA 27 DISJUNTORES NEMA OU 36 DISJUNTORES DIN                                                                                                                                                                                                                                                                                                                                                                                               </t>
  </si>
  <si>
    <t>383,53</t>
  </si>
  <si>
    <t xml:space="preserve">QUADRO DE DISTRIBUICAO, EM PVC, DE EMBUTIR, COM BARRAMENTO TERRA / NEUTRO, PARA 6 DISJUNTORES NEMA OU 8 DISJUNTORES DIN                                                                                                                                                                                                                                                                                                                                                                                   </t>
  </si>
  <si>
    <t>127,88</t>
  </si>
  <si>
    <t xml:space="preserve">QUADRO DE DISTRIBUICAO, EM PVC, DE EMBUTIR, COM BARRAMENTO TERRA / NEUTRO, PARA 12 DISJUNTORES NEMA OU 16 DISJUNTORES DIN                                                                                                                                                                                                                                                                                                                                                                                 </t>
  </si>
  <si>
    <t>217,78</t>
  </si>
  <si>
    <t xml:space="preserve">QUADRO DE DISTRIBUICAO, EM PVC, DE EMBUTIR, COM BARRAMENTO TERRA / NEUTRO, PARA 18 DISJUNTORES NEMA OU 24 DISJUNTORES DIN                                                                                                                                                                                                                                                                                                                                                                                 </t>
  </si>
  <si>
    <t>403,49</t>
  </si>
  <si>
    <t xml:space="preserve">QUADRO DE DISTRIBUICAO, EM PVC, DE EMBUTIR, COM BARRAMENTO TERRA / NEUTRO, PARA 27 DISJUNTORES NEMA OU 36 DISJUNTORES DIN                                                                                                                                                                                                                                                                                                                                                                                 </t>
  </si>
  <si>
    <t>874,45</t>
  </si>
  <si>
    <t xml:space="preserve">CAIXA PARA MEDIDOR MONOFASICO, EM POLICARBONATO / TERMOPLASTICO, PARA ALOJAR 1 DISJUNTOR (PADRAO DA CONCESSIONARIA LOCAL)                                                                                                                                                                                                                                                                                                                                                                                 </t>
  </si>
  <si>
    <t>119,66</t>
  </si>
  <si>
    <t xml:space="preserve">CAIXA PARA MEDIDOR POLIFASICO, EM POLICARBONATO / TERMOPLASTICO, PARA ALOJAR 1 DISJUNTOR (PADRAO DA CONCESSIONARIA LOCAL)                                                                                                                                                                                                                                                                                                                                                                                 </t>
  </si>
  <si>
    <t>283,81</t>
  </si>
  <si>
    <t xml:space="preserve">CAIXA DE PASSAGEM ELETRICA DE PAREDE, DE EMBUTIR, EM PVC, COM TAMPA APARAFUSADA, DIMENSOES 120 X 120 X *75* MM                                                                                                                                                                                                                                                                                                                                                                                            </t>
  </si>
  <si>
    <t>52,17</t>
  </si>
  <si>
    <t xml:space="preserve">CAIXA DE PASSAGEM ELETRICA DE PAREDE, DE EMBUTIR, EM PVC, COM TAMPA APARAFUSADA, DIMENSOES 150 X 150 X *75* MM                                                                                                                                                                                                                                                                                                                                                                                            </t>
  </si>
  <si>
    <t xml:space="preserve">CAIXA DE PASSAGEM ELETRICA DE PAREDE, DE EMBUTIR, EM PVC, COM TAMPA APARAFUSADA, DIMENSOES 200 X 200 X *90* MM                                                                                                                                                                                                                                                                                                                                                                                            </t>
  </si>
  <si>
    <t>104,93</t>
  </si>
  <si>
    <t xml:space="preserve">MAQUINA TIPO VASO/TANQUE/JATO DE PRESSAO PORTATIL PARA JATEAMENTO, CONTROLE AUTOMATICO E REMOTO, CAMARA DE 1 SAIDA, 280 L, DIAM. *670* MM, BICO JATO CURTO VENTURI DE 5/16", MANGUEIRA DE 1" DE 10 M, COMPLETA (VALVULAS POP UP E DOSADORA, FUNDO CONICO ETC)                                                                                                                                                                                                                                             </t>
  </si>
  <si>
    <t xml:space="preserve">AR-CONDICIONADO SPLIT INVERTER, PISO TETO, 24000 BTU/H, QUENTE/FRIO, 60HZ, CLASSIFICACAO ENERGETICA A - SELO PROCEL, GAS HFC, CONTROLE S/FIO                                                                                                                                                                                                                                                                                                                                                              </t>
  </si>
  <si>
    <t>5.488,02</t>
  </si>
  <si>
    <t xml:space="preserve">PROJETOR PNEUMATICO DE ARGAMASSA PARA CHAPISCO E REBOCO COM RECIPIENTE ACOPLADO, TIPO CANEQUNHA, COM VOLUME DE 1,50 L, SEM COMPRESSOR                                                                                                                                                                                                                                                                                                                                                                     </t>
  </si>
  <si>
    <t>764,96</t>
  </si>
  <si>
    <t xml:space="preserve">RODAPE EM POLIESTIRENO, BRANCO, H = *5* CM, E = *1,5* CM                                                                                                                                                                                                                                                                                                                                                                                                                                                  </t>
  </si>
  <si>
    <t>40,37</t>
  </si>
  <si>
    <t xml:space="preserve">GUARNICAO/ALIZAR/VISTA, E = *1,3* CM, L = *7,0* CM, EM POLIESTIRENO, BRANCO (JOGO PARA 1 FACE)                                                                                                                                                                                                                                                                                                                                                                                                            </t>
  </si>
  <si>
    <t>329,08</t>
  </si>
  <si>
    <t xml:space="preserve">GUARNICAO / ALIZAR / VISTA, E = *1,5* CM, L = *5,0* CM, EM POLIESTIRENO, BRANCO (JOGO PARA 1 FACE)                                                                                                                                                                                                                                                                                                                                                                                                        </t>
  </si>
  <si>
    <t>328,38</t>
  </si>
  <si>
    <t xml:space="preserve">LOCACAO DE GRUPO GERADOR DE *260* KVA, DIESEL REBOCAVEL, ACIONAMENTO MANUAL                                                                                                                                                                                                                                                                                                                                                                                                                               </t>
  </si>
  <si>
    <t xml:space="preserve">GUARNICAO/ALIZAR/VISTA, E = *1,3* CM, L = *5,0* CM HASTE REGULAVEL = *35* MM, EM MDF/PVC WOOD/ POLIESTIRENO OU MADEIRA LAMINADA, PRIMER BRANCO (JOGO PARA 1 FACE)                                                                                                                                                                                                                                                                                                                                         </t>
  </si>
  <si>
    <t>288,54</t>
  </si>
  <si>
    <t xml:space="preserve">BATENTE/PORTAL/ADUELA/MARCO, EM MDF/PVC WOOD/POLIESTIRENO OU MADEIRA LAMINADA, L = *9,0* CM COM GUARNICAO REGULAVEL 2 FACES = *35* MM, PRIMER                                                                                                                                                                                                                                                                                                                                                             </t>
  </si>
  <si>
    <t>419,57</t>
  </si>
  <si>
    <t xml:space="preserve">TUBO / MANGUEIRA PRETA EM POLIETILENO, LINHA PESADA OU REFORCADA, TIPO ESPAGUETE, PARA INJECAO DE CALDA DE CIMENTO, D = 1/2", ESPESSURA 1,5 MM                                                                                                                                                                                                                                                                                                                                                            </t>
  </si>
  <si>
    <t xml:space="preserve">CONCRETO USINADO BOMBEAVEL, CLASSE DE RESISTENCIA C20, COM BRITA 0 E 1, SLUMP = 190 +/- 20 MM, COM BOMBEAMENTO (DISPONIBILIZACAO DE BOMBA), SEM O LANCAMENTO (NBR 8953)                                                                                                                                                                                                                                                                                                                                   </t>
  </si>
  <si>
    <t>527,63</t>
  </si>
  <si>
    <t xml:space="preserve">TUBO DE BORRACHA ELASTOMERICA FLEXIVEL, PRETA, PARA ISOLAMENTO TERMICO DE TUBULACAO, DN 5/8" (15 MM), E= 19 MM, COEFICIENTE DE CONDUTIVIDADE TERMICA 0,036W/MK, VAPOR DE AGUA MAIOR OU IGUAL A 10.000                                                                                                                                                                                                                                                                                                     </t>
  </si>
  <si>
    <t>18,72</t>
  </si>
  <si>
    <t xml:space="preserve">TUBO DE BORRACHA ELASTOMERICA FLEXIVEL, PRETA, PARA ISOLAMENTO TERMICO DE TUBULACAO, DN 2 5/8" (*64* MM), E= *32* MM, COEFICIENTE DE CONDUTIVIDADE TERMICA 0,036W/MK, VAPOR DE AGUA MAIOR OU IGUAL A 10.000                                                                                                                                                                                                                                                                                               </t>
  </si>
  <si>
    <t>141,33</t>
  </si>
  <si>
    <t xml:space="preserve">LUVA PASSANTE DE COBRE (REF 601) SEM ANEL DE SOLDA, BOLSA 15 MM                                                                                                                                                                                                                                                                                                                                                                                                                                           </t>
  </si>
  <si>
    <t xml:space="preserve">LUVA PASSANTE DE COBRE (REF 601) SEM ANEL DE SOLDA, BOLSA 22 MM                                                                                                                                                                                                                                                                                                                                                                                                                                           </t>
  </si>
  <si>
    <t>7,71</t>
  </si>
  <si>
    <t xml:space="preserve">LUVA PASSANTE DE COBRE (REF 601) SEM ANEL DE SOLDA, BOLSA 28 MM                                                                                                                                                                                                                                                                                                                                                                                                                                           </t>
  </si>
  <si>
    <t xml:space="preserve">LUVA PASSANTE DE COBRE (REF 601) SEM ANEL DE SOLDA, BOLSA 35 MM                                                                                                                                                                                                                                                                                                                                                                                                                                           </t>
  </si>
  <si>
    <t>27,67</t>
  </si>
  <si>
    <t xml:space="preserve">LUVA PASSANTE DE COBRE (REF 601) SEM ANEL DE SOLDA, BOLSA 42 MM                                                                                                                                                                                                                                                                                                                                                                                                                                           </t>
  </si>
  <si>
    <t>42,66</t>
  </si>
  <si>
    <t xml:space="preserve">LUVA PASSANTE DE COBRE (REF 601) SEM ANEL DE SOLDA, BOLSA 54 MM                                                                                                                                                                                                                                                                                                                                                                                                                                           </t>
  </si>
  <si>
    <t>65,46</t>
  </si>
  <si>
    <t xml:space="preserve">LUVA PASSANTE DE COBRE (REF 601) SEM ANEL DE SOLDA, BOLSA 66 MM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</si>
  <si>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</si>
  <si>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</si>
  <si>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</si>
  <si>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</si>
  <si>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CURVA DE TRANSPOSICAO BRONZE/LATAO (REF 736) SEM ANEL DE SOLDA, BOLSA X BOLSA, 15 MM                                                                                                                                                                                                                                                                                                                                                                                                                      </t>
  </si>
  <si>
    <t>20,56</t>
  </si>
  <si>
    <t xml:space="preserve">CURVA DE TRANSPOSICAO BRONZE/LATAO (REF 736) SEM ANEL DE SOLDA, BOLSA X BOLSA, 22 MM                                                                                                                                                                                                                                                                                                                                                                                                                      </t>
  </si>
  <si>
    <t>45,71</t>
  </si>
  <si>
    <t xml:space="preserve">CURVA DE TRANSPOSICAO BRONZE/LATAO (REF 736) SEM ANEL DE SOLDA, BOLSA X BOLSA, 28 MM                                                                                                                                                                                                                                                                                                                                                                                                                      </t>
  </si>
  <si>
    <t>82,35</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</si>
  <si>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</si>
  <si>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</si>
  <si>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</si>
  <si>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JUNTA DE EXPANSAO DE COBRE (REF 900), PONTA X PONTA, 15 MM                                                                                                                                                                                                                                                                                                                                                                                                                                                </t>
  </si>
  <si>
    <t>501,40</t>
  </si>
  <si>
    <t xml:space="preserve">JUNTA DE EXPANSAO DE COBRE (REF 900), PONTA X PONTA, 22 MM                                                                                                                                                                                                                                                                                                                                                                                                                                                </t>
  </si>
  <si>
    <t>581,60</t>
  </si>
  <si>
    <t xml:space="preserve">JUNTA DE EXPANSAO DE COBRE (REF 900), PONTA X PONTA, 28 MM                                                                                                                                                                                                                                                                                                                                                                                                                                                </t>
  </si>
  <si>
    <t>638,80</t>
  </si>
  <si>
    <t xml:space="preserve">JUNTA DE EXPANSAO BRONZE/LATAO (REF 900), PONTA X PONTA, 35 MM                                                                                                                                                                                                                                                                                                                                                                                                                                            </t>
  </si>
  <si>
    <t>731,15</t>
  </si>
  <si>
    <t xml:space="preserve">JUNTA DE EXPANSAO BRONZE/LATAO (REF 900), PONTA X PONTA, 42 MM                                                                                                                                                                                                                                                                                                                                                                                                                                            </t>
  </si>
  <si>
    <t>915,39</t>
  </si>
  <si>
    <t xml:space="preserve">JUNTA DE EXPANSAO BRONZE/LATAO (REF 900), PONTA X PONTA, 54 MM                                                                                                                                                                                                                                                                                                                                                                                                                                            </t>
  </si>
  <si>
    <t>1.269,61</t>
  </si>
  <si>
    <t xml:space="preserve">JUNTA DE EXPANSAO BRONZE/LATAO (REF 900), PONTA X PONTA, 66 MM                                                                                                                                                                                                                                                                                                                                                                                                                                            </t>
  </si>
  <si>
    <t>1.676,95</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</si>
  <si>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</si>
  <si>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</si>
  <si>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</si>
  <si>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</si>
  <si>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54,11</t>
  </si>
  <si>
    <t xml:space="preserve">CURVA 45 GRAUS DE COBRE (REF 606) SEM ANEL DE SOLDA, BOLSA X BOLSA, 42 MM                                                                                                                                                                                                                                                                                                                                                                                                                                 </t>
  </si>
  <si>
    <t>86,41</t>
  </si>
  <si>
    <t xml:space="preserve">CURVA 45 GRAUS DE COBRE (REF 606) SEM ANEL DE SOLDA, BOLSA X BOLSA, 54 MM                                                                                                                                                                                                                                                                                                                                                                                                                                 </t>
  </si>
  <si>
    <t>128,34</t>
  </si>
  <si>
    <t xml:space="preserve">CURVA 45 GRAUS DE COBRE (REF 606) SEM ANEL DE SOLDA, BOLSA X BOLSA, 66 MM                                                                                                                                                                                                                                                                                                                                                                                                                                 </t>
  </si>
  <si>
    <t>305,02</t>
  </si>
  <si>
    <t xml:space="preserve">BUCHA DE REDUCAO DE COBRE (REF 600-2) SEM ANEL DE SOLDA, PONTA X BOLSA, 22 X 15 MM                                                                                                                                                                                                                                                                                                                                                                                                                        </t>
  </si>
  <si>
    <t>6,69</t>
  </si>
  <si>
    <t xml:space="preserve">BUCHA DE REDUCAO DE COBRE (REF 600-2) SEM ANEL DE SOLDA, PONTA X BOLSA, 28 X 22 MM                                                                                                                                                                                                                                                                                                                                                                                                                        </t>
  </si>
  <si>
    <t xml:space="preserve">BUCHA DE REDUCAO DE COBRE (REF 600-2) SEM ANEL DE SOLDA, PONTA X BOLSA, 35 X 28 MM                                                                                                                                                                                                                                                                                                                                                                                                                        </t>
  </si>
  <si>
    <t>22,94</t>
  </si>
  <si>
    <t xml:space="preserve">BUCHA DE REDUCAO DE COBRE (REF 600-2) SEM ANEL DE SOLDA, PONTA X BOLSA, 42 X 35 MM                                                                                                                                                                                                                                                                                                                                                                                                                        </t>
  </si>
  <si>
    <t>39,16</t>
  </si>
  <si>
    <t xml:space="preserve">BUCHA DE REDUCAO DE COBRE (REF 600-2) SEM ANEL DE SOLDA, PONTA X BOLSA, 54 X 42 MM                                                                                                                                                                                                                                                                                                                                                                                                                        </t>
  </si>
  <si>
    <t>55,22</t>
  </si>
  <si>
    <t xml:space="preserve">BUCHA DE REDUCAO DE COBRE (REF 600-2) SEM ANEL DE SOLDA, PONTA X BOLSA, 66 X 54 MM                                                                                                                                                                                                                                                                                                                                                                                                                        </t>
  </si>
  <si>
    <t>172,13</t>
  </si>
  <si>
    <t xml:space="preserve">TE DUPLA CURVA BRONZE/LATAO (REF 764) SEM ANEL DE SOLDA, ROSCA F X BOLSA X ROSCA F, 1/2" X 15 X 1/2"                                                                                                                                                                                                                                                                                                                                                                                                      </t>
  </si>
  <si>
    <t>57,09</t>
  </si>
  <si>
    <t xml:space="preserve">TE DUPLA CURVA BRONZE/LATAO (REF 764) SEM ANEL DE SOLDA, ROSCA F X BOLSA X ROSCA F, 3/4" X 22 X 3/4"                                                                                                                                                                                                                                                                                                                                                                                                      </t>
  </si>
  <si>
    <t>83,68</t>
  </si>
  <si>
    <t xml:space="preserve">PASTA PARA SOLDA DE TUBOS E CONEXOES DE COBRE (EMBALAGEM COM 250 G)                                                                                                                                                                                                                                                                                                                                                                                                                                       </t>
  </si>
  <si>
    <t xml:space="preserve">SOLDA EM VARETA FOSCOPER, D = *2,5* MM  X COMPRIMENTO 500 MM                                                                                                                                                                                                                                                                                                                                                                                                                                              </t>
  </si>
  <si>
    <t>283,68</t>
  </si>
  <si>
    <t xml:space="preserve">BOMBA TRIPLEX, PARA INJECAO DE CALDA DE CIMENTO, VAZAO MAXIMA DE *100* LITROS/MINUTO, PRESSAO MAXIMA DE *70* BAR, POTENCIA DE 15 CV                                                                                                                                                                                                                                                                                                                                                                       </t>
  </si>
  <si>
    <t>110.478,61</t>
  </si>
  <si>
    <t xml:space="preserve">MISTURADOR DUPLO HORIZONTAL DE ALTA TURBULENCIA, CAPACIDADE / VOLUME 2 X 500 LITROS, MOTORES ELETRICOS MINIMO 5 CV CADA,  PARA NATA CIMENTO, ARGAMASSA E OUTROS                                                                                                                                                                                                                                                                                                                                           </t>
  </si>
  <si>
    <t>74.008,22</t>
  </si>
  <si>
    <t xml:space="preserve">BUCHA DE REDUCAO EM ALUMINIO, COM ROSCA, DE 3/4" X 1/2",  PARA ELETRODUTO                                                                                                                                                                                                                                                                                                                                                                                                                                 </t>
  </si>
  <si>
    <t xml:space="preserve">BOMBA CENTRIFUGA MONOESTAGIO COM MOTOR ELETRICO MONOFASICO, POTENCIA 15 HP,  DIAMETRO DO ROTOR *173* MM, HM/Q = *30* MCA / *90* M3/H A *45* MCA / *55* M3/H                                                                                                                                                                                                                                                                                                                                               </t>
  </si>
  <si>
    <t>15.953,71</t>
  </si>
  <si>
    <t xml:space="preserve">SILICONE ACETICO USO GERAL INCOLOR 280 G                                                                                                                                                                                                                                                                                                                                                                                                                                                                  </t>
  </si>
  <si>
    <t>28,99</t>
  </si>
  <si>
    <t xml:space="preserve">POLIESTIRENO EXPANDIDO/EPS (ISOPOR), TIPO 2F, BLOCO                                                                                                                                                                                                                                                                                                                                                                                                                                                       </t>
  </si>
  <si>
    <t>633,03</t>
  </si>
  <si>
    <t xml:space="preserve">VERGALHAO ZINCADO ROSCA TOTAL, 1/4 " (6,3 MM)                                                                                                                                                                                                                                                                                                                                                                                                                                                             </t>
  </si>
  <si>
    <t xml:space="preserve">PORCA ZINCADA, SEXTAVADA, DIAMETRO 1/4"                                                                                                                                                                                                                                                                                                                                                                                                                                                                   </t>
  </si>
  <si>
    <t xml:space="preserve">SERRA CIRCULAR DE BANCADA, MODELO PICA-PAU, DIAMETRO DE 350 MM. CARACTERISTICAS DO MOTOR: TRIFASICO, POTENCIA DE 5 HP, FREQUENCIA DE 60 HZ                                                                                                                                                                                                                                                                                                                                                                </t>
  </si>
  <si>
    <t>5.215,63</t>
  </si>
  <si>
    <t xml:space="preserve">VIGA DE ESCORAMAENTO H20, DE MADEIRA, PESO DE 5,00 A 5,20 KG/M, COM EXTREMIDADES PLASTICAS                                                                                                                                                                                                                                                                                                                                                                                                                </t>
  </si>
  <si>
    <t xml:space="preserve">LOCACAO DE APRUMADOR METALICO DE PILAR, COM ALTURA E ANGULO REGULAVEIS, EXTENSAO DE *1,50* A *2,80* M                                                                                                                                                                                                                                                                                                                                                                                                     </t>
  </si>
  <si>
    <t xml:space="preserve">LOCACAO DE VIGA SANDUICHE METALICA VAZADA PARA TRAVAMENTO DE PILARES, ALTURA DE *8* CM, LARGURA DE *6* CM E EXTENSAO DE 2 M                                                                                                                                                                                                                                                                                                                                                                               </t>
  </si>
  <si>
    <t xml:space="preserve">LOCACAO DE BARRA DE ANCORAGEM DE 0,80 A 1,20 M DE EXTENSAO, COM ROSCA DE 5/8", INCLUINDO PORCA E FLANGE                                                                                                                                                                                                                                                                                                                                                                                                   </t>
  </si>
  <si>
    <t xml:space="preserve">LOCACAO DE FORMA PLASTICA PARA LAJE NERVURADA, DIMENSOES *60* X *60* X *16* CM                                                                                                                                                                                                                                                                                                                                                                                                                            </t>
  </si>
  <si>
    <t xml:space="preserve">LOCACAO DE TORRE METALICA COMPLETA PARA UMA CARGA DE 8 TF (80 KN)  E PE DIREITO DE 6 M, INCLUINDO MODULOS , DIAGONAIS, SAPATAS E FORCADOS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</si>
  <si>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</si>
  <si>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</si>
  <si>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PREGO DE ACO POLIDO COM CABECA DUPLA 17 X 27 (2 1/2 X 11)                                                                                                                                                                                                                                                                                                                                                                                                                                                 </t>
  </si>
  <si>
    <t xml:space="preserve">TORNEIRA PLASTICA DE BOIA CONVENCIONAL PARA CAIXA DE AGUA, AGUA FRIA, 3/4 ", COM HASTE METALICA E COM TORNEIRA E BALAO PLASTICOS (PADRAO POPULAR)                                                                                                                                                                                                                                                                                                                                                         </t>
  </si>
  <si>
    <t xml:space="preserve">ASSENTADOR DE MANILHAS                                                                                                                                                                                                                                                                                                                                                                                                                                                                                    </t>
  </si>
  <si>
    <t xml:space="preserve">TUBO DE CONCRETO ARMADO PARA AGUAS PLUVIAIS, CLASSE PA-1, COM ENCAIXE PONTA E BOLSA, DIAMETRO NOMINAL DE 300 MM                                                                                                                                                                                                                                                                                                                                                                                           </t>
  </si>
  <si>
    <t xml:space="preserve">TUBO DE CONCRETO ARMADO PARA ESGOTO SANITARIO, CLASSE EA-2, COM ENCAIXE PONTA E BOLSA, COM JUNTA ELASTICA, DIAMETRO NOMINAL DE 300 MM                                                                                                                                                                                                                                                                                                                                                                     </t>
  </si>
  <si>
    <t xml:space="preserve">LOCACAO DE CRUZETA PARA ESCORA METALICA                                                                                                                                                                                                                                                                                                                                                                                                                                                                   </t>
  </si>
  <si>
    <t xml:space="preserve">ANEL DE VEDACAO/JUNTA ELASTICA, H = *16* MM, PARA TUBO DE CONCRETO, DN 300 MM                                                                                                                                                                                                                                                                                                                                                                                                                             </t>
  </si>
  <si>
    <t xml:space="preserve">ANEL DE VEDACAO/JUNTA ELASTICA, H = *16* MM, PARA TUBO DE CONCRETO, DN 400 MM                                                                                                                                                                                                                                                                                                                                                                                                                             </t>
  </si>
  <si>
    <t>25,37</t>
  </si>
  <si>
    <t xml:space="preserve">ANEL DE VEDACAO/JUNTA ELASTICA, H = *16* MM, PARA TUBO DE CONCRETO, DN 500 MM                                                                                                                                                                                                                                                                                                                                                                                                                             </t>
  </si>
  <si>
    <t>30,26</t>
  </si>
  <si>
    <t xml:space="preserve">ANEL DE VEDACAO/JUNTA ELASTICA, H = *16* MM, PARA TUBO DE CONCRETO, DN 600 MM                                                                                                                                                                                                                                                                                                                                                                                                                             </t>
  </si>
  <si>
    <t xml:space="preserve">ANEL DE VEDACAO/JUNTA ELASTICA, H = *18* MM, PARA TUBO DE CONCRETO, DN 700 MM                                                                                                                                                                                                                                                                                                                                                                                                                             </t>
  </si>
  <si>
    <t>48,93</t>
  </si>
  <si>
    <t xml:space="preserve">ANEL DE VEDACAO/JUNTA ELASTICA, H = *19* MM, PARA TUBO DE CONCRETO, DN 800 MM                                                                                                                                                                                                                                                                                                                                                                                                                             </t>
  </si>
  <si>
    <t>60,29</t>
  </si>
  <si>
    <t xml:space="preserve">ANEL DE VEDACAO/JUNTA ELASTICA, H = *19* MM, PARA TUBO DE CONCRETO, DN 900 MM                                                                                                                                                                                                                                                                                                                                                                                                                             </t>
  </si>
  <si>
    <t>69,93</t>
  </si>
  <si>
    <t xml:space="preserve">ANEL DE VEDACAO/JUNTA ELASTICA, H = *21* MM, PARA TUBO DE CONCRETO, DN 1000 MM                                                                                                                                                                                                                                                                                                                                                                                                                            </t>
  </si>
  <si>
    <t>87,87</t>
  </si>
  <si>
    <t xml:space="preserve">LUVA EM ACO CARBONO, SOLDAVEL, PRESSAO 3.000 LBS, DN 1/2"                                                                                                                                                                                                                                                                                                                                                                                                                                                 </t>
  </si>
  <si>
    <t xml:space="preserve">LUVA DE REDUCAO EM ACO CARBONO, COM ENCAIXE PARA SOLDA DN SW, PRESSAO 3.000 LBS,  3/4 " X 1/2"                                                                                                                                                                                                                                                                                                                                                                                                            </t>
  </si>
  <si>
    <t xml:space="preserve">NIPLE SEXTAVADO EM ACO CARBONO, COM ROSCA BSP, PRESSAO 3.000 LBS, DN 1/2"                                                                                                                                                                                                                                                                                                                                                                                                                                 </t>
  </si>
  <si>
    <t xml:space="preserve">LUVA EM ACO CARBONO, SOLDAVEL, PRESSAO 3.000 LBS, DN 3/4"                                                                                                                                                                                                                                                                                                                                                                                                                                                 </t>
  </si>
  <si>
    <t xml:space="preserve">LUVA DE REDUCAO EM ACO CARBONO, COM ENCAIXE PARA SOLDA DN SW, PRESSAO 3.000 LBS, DN 1" X 3/4"                                                                                                                                                                                                                                                                                                                                                                                                             </t>
  </si>
  <si>
    <t xml:space="preserve">NIPLE SEXTAVADO EM ACO CARBONO, COM ROSCA BSP, PRESSAO 3.000 LBS, DN 3/4"                                                                                                                                                                                                                                                                                                                                                                                                                                 </t>
  </si>
  <si>
    <t xml:space="preserve">LUVA EM ACO CARBONO, SOLDAVEL, PRESSAO 3.000 LBS, DN 1"                                                                                                                                                                                                                                                                                                                                                                                                                                                   </t>
  </si>
  <si>
    <t xml:space="preserve">LUVA DE REDUCAO EM ACO CARBONO, COM ENCAIXE PARA SOLDA DN SW, PRESSAO 3.000 LBS, DN 1 1/4"  X 1"                                                                                                                                                                                                                                                                                                                                                                                                          </t>
  </si>
  <si>
    <t xml:space="preserve">NIPLE SEXTAVADO EM ACO CARBONO, COM ROSCA BSP, PRESSAO 3.000 LBS, DN 1"                                                                                                                                                                                                                                                                                                                                                                                                                                   </t>
  </si>
  <si>
    <t xml:space="preserve">LUVA EM ACO CARBONO, SOLDAVEL, PRESSAO 3.000 LBS, DN 1 1/4"                                                                                                                                                                                                                                                                                                                                                                                                                                               </t>
  </si>
  <si>
    <t xml:space="preserve">LUVA DE REDUCAO EM ACO CARBONO, COM ENCAIXE PARA SOLDA DN SW, PRESSAO 3.000 LBS, DN 1 1/2" X 1 1/4"                                                                                                                                                                                                                                                                                                                                                                                                       </t>
  </si>
  <si>
    <t xml:space="preserve">NIPLE SEXTAVADO EM ACO CARBONO, COM ROSCA BSP, PRESSAO 3.000 LBS, DN 1 1/4"                                                                                                                                                                                                                                                                                                                                                                                                                               </t>
  </si>
  <si>
    <t xml:space="preserve">LUVA EM ACO CARBONO, SOLDAVEL, PRESSAO 3.000 LBS, DN 1 1/2"                                                                                                                                                                                                                                                                                                                                                                                                                                               </t>
  </si>
  <si>
    <t xml:space="preserve">LUVA DE REDUCAO EM ACO CARBONO, COM ENCAIXE PARA SOLDA DN SW, PRESSAO 3.000 LBS, DN 2" X 1 1/2"                                                                                                                                                                                                                                                                                                                                                                                                           </t>
  </si>
  <si>
    <t xml:space="preserve">NIPLE SEXTAVADO EM ACO CARBONO, COM ROSCA BSP, PRESSAO 3.000 LBS, DN 1 1/2"                                                                                                                                                                                                                                                                                                                                                                                                                               </t>
  </si>
  <si>
    <t xml:space="preserve">LUVA EM ACO CARBONO, SOLDAVEL, PRESSAO 3.000 LBS, DN 2"                                                                                                                                                                                                                                                                                                                                                                                                                                                   </t>
  </si>
  <si>
    <t xml:space="preserve">LUVA DE REDUCAO EM ACO CARBONO, COM ENCAIXE PARA SOLDA DN SW, PRESSAO 3.000 LBS, DN 2 1/2" X 2"                                                                                                                                                                                                                                                                                                                                                                                                           </t>
  </si>
  <si>
    <t xml:space="preserve">NIPLE SEXTAVADO EM ACO CARBONO, COM ROSCA BSP, PRESSAO 3.000 LBS, DN 2"                                                                                                                                                                                                                                                                                                                                                                                                                                   </t>
  </si>
  <si>
    <t xml:space="preserve">LUVA EM ACO CARBONO, SOLDAVEL, PRESSAO 3.000 LBS, DN 2 1/2"                                                                                                                                                                                                                                                                                                                                                                                                                                               </t>
  </si>
  <si>
    <t xml:space="preserve">LUVA DE REDUCAO EM ACO CARBONO, COM ENCAIXE PARA SOLDA DN SW, PRESSAO 3.000 LBS, DN 3" X 2 1/2"                                                                                                                                                                                                                                                                                                                                                                                                           </t>
  </si>
  <si>
    <t xml:space="preserve">NIPLE SEXTAVADO EM ACO CARBONO, COM ROSCA BSP, PRESSAO 3.000 LBS, DN 2 1/2"                                                                                                                                                                                                                                                                                                                                                                                                                               </t>
  </si>
  <si>
    <t xml:space="preserve">LUVA EM ACO CARBONO, SOLDAVEL, PRESSAO 3.000 LBS, DN 3"                                                                                                                                                                                                                                                                                                                                                                                                                                                   </t>
  </si>
  <si>
    <t xml:space="preserve">CURVA 90 GRAUS EM ACO CARBONO, RAIO CURTO, SOLDAVEL, PRESSAO 3.000 LBS, DN 1/2"                                                                                                                                                                                                                                                                                                                                                                                                                           </t>
  </si>
  <si>
    <t xml:space="preserve">CURVA 45 GRAUS EM ACO CARBONO, SOLDAVEL, PRESSAO 3.000 LBS, DN 1/2"                                                                                                                                                                                                                                                                                                                                                                                                                                       </t>
  </si>
  <si>
    <t xml:space="preserve">CURVA 90 GRAUS EM ACO CARBONO, RAIO CURTO, SOLDAVEL, PRESSAO 3.000 LBS, DN 3/4"                                                                                                                                                                                                                                                                                                                                                                                                                           </t>
  </si>
  <si>
    <t xml:space="preserve">CURVA 45 GRAUS EM ACO CARBONO, SOLDAVEL, PRESSAO 3.000 LBS, DN 3/4"                                                                                                                                                                                                                                                                                                                                                                                                                                       </t>
  </si>
  <si>
    <t xml:space="preserve">CURVA 90 GRAUS EM ACO CARBONO, RAIO CURTO, SOLDAVEL, PRESSAO 3.000 LBS, DN 1"                                                                                                                                                                                                                                                                                                                                                                                                                             </t>
  </si>
  <si>
    <t xml:space="preserve">CURVA 90 GRAUS EM ACO CARBONO, RAIO CURTO, SOLDAVEL, PRESSAO 3.000 LBS, DN 1 1/4"                                                                                                                                                                                                                                                                                                                                                                                                                         </t>
  </si>
  <si>
    <t xml:space="preserve">CURVA 45 GRAUS EM ACO CARBONO, SOLDAVEL, PRESSAO 3.000 LBS, DN 1 1/4"                                                                                                                                                                                                                                                                                                                                                                                                                                     </t>
  </si>
  <si>
    <t xml:space="preserve">CURVA 90 GRAUS EM ACO CARBONO, RAIO CURTO, SOLDAVEL, PRESSAO 3.000 LBS, DN 1 1/2"                                                                                                                                                                                                                                                                                                                                                                                                                         </t>
  </si>
  <si>
    <t xml:space="preserve">CURVA 45 GRAUS EM ACO CARBONO, SOLDAVEL, PRESSAO 3.000 LBS, DN 1 1/2"                                                                                                                                                                                                                                                                                                                                                                                                                                     </t>
  </si>
  <si>
    <t xml:space="preserve">CURVA 90 GRAUS EM ACO CARBONO, RAIO CURTO, SOLDAVEL, PRESSAO 3.000 LBS, DN 2"                                                                                                                                                                                                                                                                                                                                                                                                                             </t>
  </si>
  <si>
    <t xml:space="preserve">CURVA 45 GRAUS EM ACO CARBONO, SOLDAVEL, PRESSAO 3.000 LBS, DN 2"                                                                                                                                                                                                                                                                                                                                                                                                                                         </t>
  </si>
  <si>
    <t xml:space="preserve">CURVA 45 GRAUS EM ACO CARBONO, SOLDAVEL, PRESSAO 3.000 LBS, DN 2 1/2"                                                                                                                                                                                                                                                                                                                                                                                                                                     </t>
  </si>
  <si>
    <t xml:space="preserve">CURVA 90 GRAUS EM ACO CARBONO, RAIO CURTO, SOLDAVEL, PRESSAO 3.000 LBS, DN 3"                                                                                                                                                                                                                                                                                                                                                                                                                             </t>
  </si>
  <si>
    <t xml:space="preserve">CURVA 45 GRAUS EM ACO CARBONO, SOLDAVEL, PRESSAO 3.000 LBS, DN 3"                                                                                                                                                                                                                                                                                                                                                                                                                                         </t>
  </si>
  <si>
    <t xml:space="preserve">TE 90 GRAUS EM ACO CARBONO, SOLDAVEL, PRESSAO 3.000 LBS, DN 1/2"                                                                                                                                                                                                                                                                                                                                                                                                                                          </t>
  </si>
  <si>
    <t xml:space="preserve">TE 90 GRAUS EM ACO CARBONO, SOLDAVEL, PRESSAO 3.000 LBS, DN 3/4"                                                                                                                                                                                                                                                                                                                                                                                                                                          </t>
  </si>
  <si>
    <t xml:space="preserve">TE 90 GRAUS EM ACO CARBONO, SOLDAVEL, PRESSAO 3.000 LBS, DN 1"                                                                                                                                                                                                                                                                                                                                                                                                                                            </t>
  </si>
  <si>
    <t xml:space="preserve">TE 90 GRAUS EM ACO CARBONO, SOLDAVEL, PRESSAO 3.000 LBS, DN 1 1/4"                                                                                                                                                                                                                                                                                                                                                                                                                                        </t>
  </si>
  <si>
    <t xml:space="preserve">TE 90 GRAUS EM ACO CARBONO, SOLDAVEL, PRESSAO 3.000 LBS, DN 1 1/2"                                                                                                                                                                                                                                                                                                                                                                                                                                        </t>
  </si>
  <si>
    <t xml:space="preserve">TE 90 GRAUS EM ACO CARBONO, SOLDAVEL, PRESSAO 3.000 LBS, DN 2"                                                                                                                                                                                                                                                                                                                                                                                                                                            </t>
  </si>
  <si>
    <t xml:space="preserve">TE 90 GRAUS EM ACO CARBONO, SOLDAVEL, PRESSAO 3.000 LBS, DN 2 1/2"                                                                                                                                                                                                                                                                                                                                                                                                                                        </t>
  </si>
  <si>
    <t xml:space="preserve">TE 90 GRAUS EM ACO CARBONO, SOLDAVEL, PRESSAO 3.000 LBS, DN 3"                                                                                                                                                                                                                                                                                                                                                                                                                                            </t>
  </si>
  <si>
    <t xml:space="preserve">ELETRODUTO FLEXIVEL PLANO EM PEAD, COR PRETA E LARANJA, DIAMETRO 25 MM                                                                                                                                                                                                                                                                                                                                                                                                                                    </t>
  </si>
  <si>
    <t xml:space="preserve">ELETRODUTO FLEXIVEL PLANO EM PEAD, COR PRETA E LARANJA,  DIAMETRO 32 MM                                                                                                                                                                                                                                                                                                                                                                                                                                   </t>
  </si>
  <si>
    <t xml:space="preserve">ELETRODUTO FLEXIVEL PLANO EM PEAD, COR PRETA E LARANJA,  DIAMETRO 40 MM                                                                                                                                                                                                                                                                                                                                                                                                                                   </t>
  </si>
  <si>
    <t xml:space="preserve">MAQUINA TRANSFORMADORA MONOFASICA PARA SOLDA ELETRICA, TENSAO DE 220 V, FREQUENCIA DE 60 HZ, FAIXA DE CORRENTE ENTRE 80 A (+/- 10 A) E 250 A, POTENCIA ENTRE 14,00 KVA E 15,0 KVA, CICLO DE TRABALHO ENTRE 10% E 20% A 250 A                                                                                                                                                                                                                                                                              </t>
  </si>
  <si>
    <t xml:space="preserve">PERFURATRIZ MANUAL, TORQUE MAXIMO 55 KGF.M, POTENCIA 5 CV, COM DIAMETRO MAXIMO 8 1/2" (INCLUI SUPORTE/CHASSI TIPO MESA)                                                                                                                                                                                                                                                                                                                                                                                   </t>
  </si>
  <si>
    <t>62.713,83</t>
  </si>
  <si>
    <t xml:space="preserve">CURVA 180 GRAUS, DE PVC RIGIDO ROSCAVEL, DE 1 1/4", PARA ELETRODUTO                                                                                                                                                                                                                                                                                                                                                                                                                                       </t>
  </si>
  <si>
    <t xml:space="preserve">CURVA 180 GRAUS, DE PVC RIGIDO ROSCAVEL, DE 1/2", PARA ELETRODUTO                                                                                                                                                                                                                                                                                                                                                                                                                                         </t>
  </si>
  <si>
    <t xml:space="preserve">ACOPLAMENTO RIGIDO EM FERRO FUNDIDO PARA SISTEMA DE TUBULACAO RANHURADA, DN 50 MM (2")                                                                                                                                                                                                                                                                                                                                                                                                                    </t>
  </si>
  <si>
    <t>23,71</t>
  </si>
  <si>
    <t xml:space="preserve">ACOPLAMENTO RIGIDO EM FERRO FUNDIDO PARA SISTEMA DE TUBULACAO RANHURADA, DN 65 MM (2 1/2")                                                                                                                                                                                                                                                                                                                                                                                                                </t>
  </si>
  <si>
    <t>25,73</t>
  </si>
  <si>
    <t xml:space="preserve">ACOPLAMENTO RIGIDO EM FERRO FUNDIDO PARA SISTEMA DE TUBULACAO RANHURADA, DN 80 MM (3")                                                                                                                                                                                                                                                                                                                                                                                                                    </t>
  </si>
  <si>
    <t xml:space="preserve">CURVA 90 GRAUS RANHURADA EM FERRO FUNDIDO, DN 50 MM (2")                                                                                                                                                                                                                                                                                                                                                                                                                                                  </t>
  </si>
  <si>
    <t xml:space="preserve">CURVA 45 GRAUS RANHURADA EM FERRO FUNDIDO, DN 50 MM (2")                                                                                                                                                                                                                                                                                                                                                                                                                                                  </t>
  </si>
  <si>
    <t xml:space="preserve">CURVA 90 GRAUS RANHURADA EM FERRO FUNDIDO, DN 65 MM (2 1/2")                                                                                                                                                                                                                                                                                                                                                                                                                                              </t>
  </si>
  <si>
    <t xml:space="preserve">CURVA 45 GRAUS RANHURADA EM FERRO FUNDIDO, DN 65 MM (2 1/2")                                                                                                                                                                                                                                                                                                                                                                                                                                              </t>
  </si>
  <si>
    <t xml:space="preserve">CURVA 90 GRAUS RANHURADA EM FERRO FUNDIDO, DN 80 MM (3")                                                                                                                                                                                                                                                                                                                                                                                                                                                  </t>
  </si>
  <si>
    <t>37,90</t>
  </si>
  <si>
    <t xml:space="preserve">CURVA 45 GRAUS RANHURADA EM FERRO FUNDIDO, DN 80 MM (3")                                                                                                                                                                                                                                                                                                                                                                                                                                                  </t>
  </si>
  <si>
    <t>34,22</t>
  </si>
  <si>
    <t xml:space="preserve">TE RANHURADO EM FERRO FUNDIDO, DN 50 (2")                                                                                                                                                                                                                                                                                                                                                                                                                                                                 </t>
  </si>
  <si>
    <t>36,93</t>
  </si>
  <si>
    <t xml:space="preserve">TE RANHURADO EM FERRO FUNDIDO, DN 65 (2 1/2")                                                                                                                                                                                                                                                                                                                                                                                                                                                             </t>
  </si>
  <si>
    <t>53,88</t>
  </si>
  <si>
    <t xml:space="preserve">TE RANHURADO EM FERRO FUNDIDO, DN 80 (3")                                                                                                                                                                                                                                                                                                                                                                                                                                                                 </t>
  </si>
  <si>
    <t>57,36</t>
  </si>
  <si>
    <t xml:space="preserve">CURVA 90 GRAUS EM ACO CARBONO, RAIO CURTO, SOLDAVEL, PRESSAO 3.000 LBS, DN 2 1/2"                                                                                                                                                                                                                                                                                                                                                                                                                         </t>
  </si>
  <si>
    <t xml:space="preserve">CURVA 45 GRAUS EM ACO CARBONO, SOLDAVEL, PRESSAO 3.000 LBS, DN 1"                                                                                                                                                                                                                                                                                                                                                                                                                                         </t>
  </si>
  <si>
    <t xml:space="preserve">CHAPA DE ACO CARBONO LAMINADO A QUENTE, QUALIDADE ESTRUTURAL, BITOLA 3/16", E =4,75 MM (37,29 KG/M2)                                                                                                                                                                                                                                                                                                                                                                                                      </t>
  </si>
  <si>
    <t>13,01</t>
  </si>
  <si>
    <t xml:space="preserve">CHAPA DE ACO GROSSA, SAE 1020, BITOLA 1/4", E = 6,35 MM (49,85 KG/M2)                                                                                                                                                                                                                                                                                                                                                                                                                                     </t>
  </si>
  <si>
    <t xml:space="preserve">ESPACADOR/SEPARADOR DE CORDOALHA TIPO DISCO 12 FUROS DE 14 MM, PARA TIRANTES                                                                                                                                                                                                                                                                                                                                                                                                                              </t>
  </si>
  <si>
    <t xml:space="preserve">PERFURATRIZ SOBRE ESTEIRA, TORQUE MAXIMO DE 600 KGF, POTENCIA ENTRE 50 E 60 HP, DIAMETRO MAXIMO DE 10"                                                                                                                                                                                                                                                                                                                                                                                                    </t>
  </si>
  <si>
    <t>831.525,61</t>
  </si>
  <si>
    <t xml:space="preserve">GABIAO TIPO CAIXA, MALHA HEXAGONAL 8 X 10 CM (ZN/AL), FIO DE 2,7 MM, DIMENSOES 5,0 X 1,0 X 1,0 M (C X L X A)                                                                                                                                                                                                                                                                                                                                                                                              </t>
  </si>
  <si>
    <t>322,77</t>
  </si>
  <si>
    <t xml:space="preserve">GABIAO TIPO CAIXA, MALHA HEXAGONAL 8 X 10 CM (ZN/AL), FIO DE 2,7 MM, DIMENSOES 2,0 X 1,0 X 1,0 M (C X L X A)                                                                                                                                                                                                                                                                                                                                                                                              </t>
  </si>
  <si>
    <t>258,86</t>
  </si>
  <si>
    <t xml:space="preserve">GABIAO TIPO CAIXA PARA SOLO REFORCADO, MALHA HEXAGONAL 8 X 10 CM (ZN/AL REVESTIDO COM POLIMERO), FIO 2,7 MM, DIMENSOES 2,0 X 1,0 X 0,5 M, COM CAUDA DE 4,0 M                                                                                                                                                                                                                                                                                                                                              </t>
  </si>
  <si>
    <t>578,90</t>
  </si>
  <si>
    <t xml:space="preserve">GABIAO TIPO CAIXA PARA SOLO REFORCADO, MALHA HEXAGONAL 8 X 10 CM (ZN/AL REVESTIDO COM POLIMERO), FIO 2,7 MM, DIMENSOES 2,0 X 1,0 X 1,0 M, COM CAUDA DE 4,0 M                                                                                                                                                                                                                                                                                                                                              </t>
  </si>
  <si>
    <t>369,60</t>
  </si>
  <si>
    <t xml:space="preserve">GABIAO TIPO CAIXA TRAPEZOIDAL, MALHA HEXAGONAL 10 X 12 CM (ZN/AL REVESTIDO COM POLIMERO) FIO 2,7 MM, FACE COM 65 GRAUS, COM GEOSSINTETICO, DIMENSOES 2,0 X 1,5 X 1,0 M (C X L X A)                                                                                                                                                                                                                                                                                                                        </t>
  </si>
  <si>
    <t>310,71</t>
  </si>
  <si>
    <t xml:space="preserve">GABIAO MANTA (COLCHAO) MALHA HEXAGONAL 6 X 8 CM (ZN/AL REVESTIDO COM POLIMERO), FIO 2,0 MM, DIMENSOES 5,0 X 2,0 X 0,17 M (C X L X A)                                                                                                                                                                                                                                                                                                                                                                      </t>
  </si>
  <si>
    <t>116,28</t>
  </si>
  <si>
    <t xml:space="preserve">GABIAO MANTA (COLCHAO) MALHA HEXAGONAL 6 X 8 CM (ZN/AL REVESTIDO COM POLIMERO), FIO 2,0 MM, DIMENSOES 5,0 X 2,0 X 0,30 M (C X L X A)                                                                                                                                                                                                                                                                                                                                                                      </t>
  </si>
  <si>
    <t>138,01</t>
  </si>
  <si>
    <t xml:space="preserve">GABIAO MANTA (COLCHAO) MALHA HEXAGONAL 6 X 8 CM (ZN/AL REVESTIDO COM POLIMERO), FIO 2,0 MM, DIMENSOES 5,0 X 2,0 X 0,23 M (C X L X A)                                                                                                                                                                                                                                                                                                                                                                      </t>
  </si>
  <si>
    <t>125,82</t>
  </si>
  <si>
    <t xml:space="preserve">BLOQUETE/PISO DE CONCRETO - MODELO PISOGRAMA/CONCREGRAMA/PAVI-GRADE/GRAMEIRO, DIMENSOES APROXIMADAS DE 60 CM X 45 CM E ESPESSURA DE 8 CM (+/- 1 CM), COR NATURAL                                                                                                                                                                                                                                                                                                                                          </t>
  </si>
  <si>
    <t xml:space="preserve">BLOQUETE/PISO DE CONCRETO - MODELO BLOCO PISOGRAMA/CONCREGRAMA 2 FUROS, DIMENSOES APROX. DE 35 CM X 15 CM E ESPESSURA DE 7 CM (+/- 1 CM), COR NATURAL                                                                                                                                                                                                                                                                                                                                                     </t>
  </si>
  <si>
    <t xml:space="preserve">CORTADEIRA HIDRAULICA DE VERGALHAO, PARA ACO DE DIAMETRO ATE 50 MM, MOTOR ELETRICO TRIFASICO, POTENCIA DE 5,5 HP A 7,5 HP                                                                                                                                                                                                                                                                                                                                                                                 </t>
  </si>
  <si>
    <t>97.982,49</t>
  </si>
  <si>
    <t xml:space="preserve">DOBRADEIRA ELETROMECANICA DE VERGALHAO, PARA ACO DE DIAMETRO ATE 1 1/2 "Â, MOTOR ELETRICO TRIFASICO, POTENCIA DE 3 HP ATE 5 HP                                                                                                                                                                                                                                                                                                                                                                           </t>
  </si>
  <si>
    <t>103.845,68</t>
  </si>
  <si>
    <t xml:space="preserve">BLOQUETE/PISO INTERTRAVADO DE CONCRETO - MODELO ONDA/16 FACES/RETANGULAR/TIJOLINHO/PAVER/HOLANDES/PARALELEPIPEDO, 20 CM X 10 CM, E = 10 CM, RESISTENCIA DE 35 MPA (NBR 9781), COR NATURAL                                                                                                                                                                                                                                                                                                                 </t>
  </si>
  <si>
    <t xml:space="preserve">GUINCHO DE ALAVANCA MANUAL, CAPACIDADE DE 1,6 T, COM 20 M DE CABO DE ACO (AQUISICAO)                                                                                                                                                                                                                                                                                                                                                                                                                      </t>
  </si>
  <si>
    <t xml:space="preserve">BLOQUETE/PISO INTERTRAVADO DE CONCRETO - MODELO ONDA/16 FACES/RETANGULAR/TIJOLINHO/PAVER/HOLANDES/PARALELEPIPEDO, *22 CM X *11 CM, E = 10 CM, RESISTENCIA DE 50 MPA (NBR 9781), COR NATURAL                                                                                                                                                                                                                                                                                                               </t>
  </si>
  <si>
    <t xml:space="preserve">PERFIL "U" SIMPLES DE ACO GALVANIZADO DOBRADO 75 X *40* MM, E = 2,65 MM                                                                                                                                                                                                                                                                                                                                                                                                                                   </t>
  </si>
  <si>
    <t>10,44</t>
  </si>
  <si>
    <t xml:space="preserve">PARAFUSO ZINCADO, AUTOBROCANTE, FLANGEADO, 4,2 MM X 19 MM                                                                                                                                                                                                                                                                                                                                                                                                                                                 </t>
  </si>
  <si>
    <t xml:space="preserve">PARAFUSO, COMUM, ASTM A307, SEXTAVADO, DIAMETRO 1/2" (12,7 MM), COMPRIMENTO 1" (25,4 MM)                                                                                                                                                                                                                                                                                                                                                                                                                  </t>
  </si>
  <si>
    <t xml:space="preserve">PARAFUSO, AUTO ATARRACHANTE, CABECA CHATA, FENDA SIMPLES, 1/4 (6,35 MM) X 25 MM                                                                                                                                                                                                                                                                                                                                                                                                                          </t>
  </si>
  <si>
    <t xml:space="preserve">AGREGADO RECICLADO, TIPO RACHAO RECICLADO CINZA, CLASSE A                                                                                                                                                                                                                                                                                                                                                                                                                                                 </t>
  </si>
  <si>
    <t xml:space="preserve">PREGO DE ACO POLIDO COM CABECA 22 X 48 (4 1/4 X 5)                                                                                                                                                                                                                                                                                                                                                                                                                                                        </t>
  </si>
  <si>
    <t xml:space="preserve">PERFIL UDC ("U" DOBRADO DE CHAPA) SIMPLES DE ACO LAMINADO, GALVANIZADO, ASTM A36, 127 X 50 MM, E= 3 MM                                                                                                                                                                                                                                                                                                                                                                                                    </t>
  </si>
  <si>
    <t xml:space="preserve">CANOPLA ACABAMENTO CROMADO PARA INSTALACAO DE SPRINKLER, SOB FORRO, 15 MM                                                                                                                                                                                                                                                                                                                                                                                                                                 </t>
  </si>
  <si>
    <t xml:space="preserve">CHAPA PARA EMENDA DE VIGA, EM ACO GROSSO, QUALIDADE ESTRUTURAL, BITOLA 3/16 ", E= 4,75 MM, 4 FUROS, LARGURA 45 MM, COMPRIMENTO 500 MM                                                                                                                                                                                                                                                                                                                                                                     </t>
  </si>
  <si>
    <t>142,83</t>
  </si>
  <si>
    <t xml:space="preserve">TUBO ACO CARBONO SEM COSTURA 1 1/2", E= *3,68 MM, SCHEDULE 40, 4,05 KG/M                                                                                                                                                                                                                                                                                                                                                                                                                                  </t>
  </si>
  <si>
    <t>105,14</t>
  </si>
  <si>
    <t xml:space="preserve">TUBO ACO GALVANIZADO COM COSTURA, CLASSE MEDIA, DN 1", E = 3,38 MM, PESO 2,50 KG/M (NBR 5580)                                                                                                                                                                                                                                                                                                                                                                                                             </t>
  </si>
  <si>
    <t>38,36</t>
  </si>
  <si>
    <t xml:space="preserve">ESCAVADEIRA HIDRAULICA SOBRE ESTEIRA, COM GARRA GIRATORIA DE MANDIBULAS, PESO OPERACIONAL ENTRE 22,00 E 25,50 TON, POTENCIA LIQUIDA ENTRE 150 E 160 HP                                                                                                                                                                                                                                                                                                                                                    </t>
  </si>
  <si>
    <t>951.208,51</t>
  </si>
  <si>
    <t xml:space="preserve">ESCAVADEIRA HIDRAULICA SOBRE ESTEIRAS, CAPACIDADE DA CACAMBA ENTRE 1,20 E 1,50 M3, PESO OPERACIONAL ENTRE 20,00 E 22,00 TON, POTENCIA LIQUIDA ENTRE 150 E 155 HP, EQUIPADA COM CLAMSHELL                                                                                                                                                                                                                                                                                                                  </t>
  </si>
  <si>
    <t>915.716,56</t>
  </si>
  <si>
    <t xml:space="preserve">MAQUINA DEMARCADORA DE FAIXA DE TRAFEGO A FRIO, AUTOPROPELIDA, MOTOR DIESEL 38 HP                                                                                                                                                                                                                                                                                                                                                                                                                         </t>
  </si>
  <si>
    <t xml:space="preserve">PISO INDUSTRIAL EM CONCRETO ARMADO DE ACABAMENTO POLIDO, ESPESSURA 12 CM (CIMENTO QUEIMADO) (INCLUSO EXECUCAO)                                                                                                                                                                                                                                                                                                                                                                                            </t>
  </si>
  <si>
    <t xml:space="preserve">PISO EPOXI AUTONIVELANTE, ESPESSURA *4* MM (INCLUSO EXECUCAO)                                                                                                                                                                                                                                                                                                                                                                                                                                             </t>
  </si>
  <si>
    <t xml:space="preserve">PISO EPOXI MULTILAYER, ESPESSURA *2* MM (INCLUSO EXECUCAO)                                                                                                                                                                                                                                                                                                                                                                                                                                                </t>
  </si>
  <si>
    <t xml:space="preserve">PISO FULGET (GRANITO LAVADO) EM PLACAS DE *40 X 40* CM, E = 2,0 CM (SEM COLOCACAO)                                                                                                                                                                                                                                                                                                                                                                                                                        </t>
  </si>
  <si>
    <t xml:space="preserve">PISO FULGET (GRANITO LAVADO) EM PLACAS DE *75 X 75* CM, E = 2,0 CM (SEM COLOCACAO)                                                                                                                                                                                                                                                                                                                                                                                                                        </t>
  </si>
  <si>
    <t xml:space="preserve">PISO FULGET (GRANITO LAVADO) MOLDADO IN LOCO (INCLUSO EXECUCAO)                                                                                                                                                                                                                                                                                                                                                                                                                                           </t>
  </si>
  <si>
    <t xml:space="preserve">PISO KORODUR (INCLUSO EXECUCAO)                                                                                                                                                                                                                                                                                                                                                                                                                                                                           </t>
  </si>
  <si>
    <t xml:space="preserve">PISO URETANO, VERSAO REVESTIMENTO AUTONIVELANTE, ESPESSURA VARIÁVEL DE 3 A 4 MM (INCLUSO EXECUCAO)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</si>
  <si>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</si>
  <si>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1.257,01</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</si>
  <si>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</si>
  <si>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1.593,11</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</si>
  <si>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</si>
  <si>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979,49</t>
  </si>
  <si>
    <t xml:space="preserve">JANELA BASCULANTE EM MADEIRA PINUS/ EUCALIPTO/ TAUARI/ VIROLA OU EQUIVALENTE DA REGIAO, *60 X 60*, CAIXA DO BATENTE/ MARCO E = *10* CM, 2 BASCULAS PARA VIDRO, COM FERRAGENS (SEM VIDRO, SEM GUARNICAO/ALIZAR E SEM ACABAMENTO)                                                                                                                                                                                                                                                                           </t>
  </si>
  <si>
    <t>319,83</t>
  </si>
  <si>
    <t xml:space="preserve">PERFIL CARTOLA DE ACO GALVANIZADO, *20 X 30 X 10* MM, E =  0,8 MM                                                                                                                                                                                                                                                                                                                                                                                                                                         </t>
  </si>
  <si>
    <t xml:space="preserve">PLACA/PISO DE CONCRETO POROSO/ PAVIMENTO PERMEAVEL/BLOCO DRENANTE DE CONCRETO, 40 CM X 40 CM, E = 6 CM, COR NATURAL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</si>
  <si>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</si>
  <si>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</si>
  <si>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</si>
  <si>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MARTELO DEMOLIDOR ELETRICO, COM POTENCIA DE 2.000 W, FREQUENCIA DE 1.000 IMPACTOS POR MINUTO, FORÇA DE IMPACTO ENTRE 60 E 65 J, PESO DE 30 KG                                                                                                                                                                                                                                                                                                                                                             </t>
  </si>
  <si>
    <t>9.312,69</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</si>
  <si>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</si>
  <si>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182,56</t>
  </si>
  <si>
    <t xml:space="preserve">TELHA DE CONCRETO TIPO CLASSICA, COR CINZA, COMPRIMENTO DE *42* CM,  RENDIMENTO DE *10* TELHAS/M2                                                                                                                                                                                                                                                                                                                                                                                                         </t>
  </si>
  <si>
    <t xml:space="preserve">CUMEEIRA PARA TELHA DE CONCRETO, PARA 2 AGUAS DE TELHADO, COR CINZA, RENDIMENTO DE *3* TELHAS/M                                                                                                                                                                                                                                                                                                                                                                                                           </t>
  </si>
  <si>
    <t xml:space="preserve">CALHA QUADRADA DE CHAPA DE ACO GALVANIZADA NUM 24, CORTE 33 CM                                                                                                                                                                                                                                                                                                                                                                                                                                            </t>
  </si>
  <si>
    <t>50,77</t>
  </si>
  <si>
    <t xml:space="preserve">CALHA QUADRADA DE CHAPA DE ACO GALVANIZADA NUM 24, CORTE 50 CM                                                                                                                                                                                                                                                                                                                                                                                                                                            </t>
  </si>
  <si>
    <t>66,14</t>
  </si>
  <si>
    <t xml:space="preserve">CALHA QUADRADA DE CHAPA DE ACO GALVANIZADA NUM 24, CORTE 100 CM                                                                                                                                                                                                                                                                                                                                                                                                                                           </t>
  </si>
  <si>
    <t>129,38</t>
  </si>
  <si>
    <t xml:space="preserve">PERFURATRIZ MANUAL, TORQUE MAXIMO 83 N.M, POTENCIA 5 CV, COM DIAMETRO MAXIMO 4" (NAO INCLUI SUPORTE / CHASSI)                                                                                                                                                                                                                                                                                                                                                                                             </t>
  </si>
  <si>
    <t>9.037,70</t>
  </si>
  <si>
    <t xml:space="preserve">PERFURATRIZ MANUAL, TORQUE MAXIMO 83 N.M, POTENCIA 5 CV, COM DIAMETRO MAXIMO 4", PARA SOLO GRAMPEADO (INCLUI SUPORTE OU CHASSI TIPO MESA)                                                                                                                                                                                                                                                                                                                                                                 </t>
  </si>
  <si>
    <t>28.291,95</t>
  </si>
  <si>
    <t xml:space="preserve">DESENHISTA DETALHISTA (MENSALISTA)                                                                                                                                                                                                                                                                                                                                                                                                                                                                        </t>
  </si>
  <si>
    <t>3.398,69</t>
  </si>
  <si>
    <t xml:space="preserve">DESENHISTA COPISTA (MENSALISTA)                                                                                                                                                                                                                                                                                                                                                                                                                                                                           </t>
  </si>
  <si>
    <t>1.395,54</t>
  </si>
  <si>
    <t xml:space="preserve">DESENHISTA PROJETISTA (MENSALISTA)                                                                                                                                                                                                                                                                                                                                                                                                                                                                        </t>
  </si>
  <si>
    <t>2.623,69</t>
  </si>
  <si>
    <t xml:space="preserve">DESENHISTA TECNICO AUXILIAR (MENSALISTA)                                                                                                                                                                                                                                                                                                                                                                                                                                                                  </t>
  </si>
  <si>
    <t>2.050,79</t>
  </si>
  <si>
    <t xml:space="preserve">ALMOXARIFE (MENSALISTA)                                                                                                                                                                                                                                                                                                                                                                                                                                                                                   </t>
  </si>
  <si>
    <t>5.469,49</t>
  </si>
  <si>
    <t xml:space="preserve">APONTADOR OU APROPRIADOR DE MAO DE OBRA (MENSALISTA)                                                                                                                                                                                                                                                                                                                                                                                                                                                      </t>
  </si>
  <si>
    <t>5.207,01</t>
  </si>
  <si>
    <t xml:space="preserve">ENGENHEIRO CIVIL DE OBRA JUNIOR (MENSALISTA)                                                                                                                                                                                                                                                                                                                                                                                                                                                              </t>
  </si>
  <si>
    <t>18.860,21</t>
  </si>
  <si>
    <t xml:space="preserve">AUXILIAR DE ESCRITORIO (MENSALISTA)                                                                                                                                                                                                                                                                                                                                                                                                                                                                       </t>
  </si>
  <si>
    <t>4.065,64</t>
  </si>
  <si>
    <t xml:space="preserve">ENGENHEIRO CIVIL DE OBRA PLENO (MENSALISTA)                                                                                                                                                                                                                                                                                                                                                                                                                                                               </t>
  </si>
  <si>
    <t>21.466,80</t>
  </si>
  <si>
    <t xml:space="preserve">ENGENHEIRO CIVIL DE OBRA SENIOR (MENSALISTA)                                                                                                                                                                                                                                                                                                                                                                                                                                                              </t>
  </si>
  <si>
    <t>29.344,53</t>
  </si>
  <si>
    <t xml:space="preserve">ARQUITETO JUNIOR (MENSALISTA)                                                                                                                                                                                                                                                                                                                                                                                                                                                                             </t>
  </si>
  <si>
    <t>13.901,86</t>
  </si>
  <si>
    <t xml:space="preserve">ARQUITETO PLENO (MENSALISTA)                                                                                                                                                                                                                                                                                                                                                                                                                                                                              </t>
  </si>
  <si>
    <t>19.746,44</t>
  </si>
  <si>
    <t xml:space="preserve">ARQUITETO SENIOR (MENSALISTA)                                                                                                                                                                                                                                                                                                                                                                                                                                                                             </t>
  </si>
  <si>
    <t>26.106,55</t>
  </si>
  <si>
    <t xml:space="preserve">ENCARREGADO GERAL DE OBRAS (MENSALISTA)                                                                                                                                                                                                                                                                                                                                                                                                                                                                   </t>
  </si>
  <si>
    <t>3.583,85</t>
  </si>
  <si>
    <t xml:space="preserve">MESTRE DE OBRAS (MENSALISTA)                                                                                                                                                                                                                                                                                                                                                                                                                                                                              </t>
  </si>
  <si>
    <t>7.734,96</t>
  </si>
  <si>
    <t xml:space="preserve">TOPOGRAFO (MENSALISTA)                                                                                                                                                                                                                                                                                                                                                                                                                                                                                    </t>
  </si>
  <si>
    <t xml:space="preserve">PARAFUSO, ASTM A307 - GRAU A, SEXTAVADO, ZINCADO, DIAMETRO 3/8" (9,52 MM), COMPRIMENTO 1 " (25,4 MM)                                                                                                                                                                                                                                                                                                                                                                                                      </t>
  </si>
  <si>
    <t xml:space="preserve">TRANSPORTE - MENSALISTA (COLETADO CAIXA - ENCARGOS COMPLEMENTARES)                                                                                                                                                                                                                                                                                                                                                                                                                                        </t>
  </si>
  <si>
    <t xml:space="preserve">ALIMENTACAO - MENSALISTA (COLETADO CAIXA - ENCARGOS COMPLEMENTARES)                                                                                                                                                                                                                                                                                                                                                                                                                                       </t>
  </si>
  <si>
    <t xml:space="preserve">EXAMES - MENSALISTA (COLETADO CAIXA - ENCARGOS COMPLEMENTARES)                                                                                                                                                                                                                                                                                                                                                                                                                                            </t>
  </si>
  <si>
    <t xml:space="preserve">SEGURO - MENSALISTA (COLETADO CAIXA - ENCARGOS COMPLEMENTARES)                                                                                                                                                                                                                                                                                                                                                                                                                                            </t>
  </si>
  <si>
    <t xml:space="preserve">RUFO INTERNO/EXTERNO DE CHAPA DE ACO GALVANIZADA NUM 24, CORTE 25 CM                                                                                                                                                                                                                                                                                                                                                                                                                                      </t>
  </si>
  <si>
    <t>36,71</t>
  </si>
  <si>
    <t xml:space="preserve">AUXILIAR DE ALMOXARIFE (MENSALISTA)                                                                                                                                                                                                                                                                                                                                                                                                                                                                       </t>
  </si>
  <si>
    <t>3.571,26</t>
  </si>
  <si>
    <t xml:space="preserve">AJUDANTE DE SERRALHEIRO (MENSALISTA)                                                                                                                                                                                                                                                                                                                                                                                                                                                                      </t>
  </si>
  <si>
    <t>2.568,67</t>
  </si>
  <si>
    <t xml:space="preserve">SERRALHEIRO (MENSALISTA)                                                                                                                                                                                                                                                                                                                                                                                                                                                                                  </t>
  </si>
  <si>
    <t xml:space="preserve">ARMADOR (MENSALISTA)                                                                                                                                                                                                                                                                                                                                                                                                                                                                                      </t>
  </si>
  <si>
    <t xml:space="preserve">AJUDANTE DE ARMADOR (MENSALISTA)                                                                                                                                                                                                                                                                                                                                                                                                                                                                          </t>
  </si>
  <si>
    <t>2.333,44</t>
  </si>
  <si>
    <t xml:space="preserve">CARPINTEIRO AUXILIAR (MENSALISTA)                                                                                                                                                                                                                                                                                                                                                                                                                                                                         </t>
  </si>
  <si>
    <t>2.567,72</t>
  </si>
  <si>
    <t xml:space="preserve">CARPINTEIRO DE FORMAS (MENSALISTA)                                                                                                                                                                                                                                                                                                                                                                                                                                                                        </t>
  </si>
  <si>
    <t xml:space="preserve">CARPINTEIRO DE ESQUADRIAS (MENSALISTA)                                                                                                                                                                                                                                                                                                                                                                                                                                                                    </t>
  </si>
  <si>
    <t>3.374,72</t>
  </si>
  <si>
    <t xml:space="preserve">MARCENEIRO (MENSALISTA)                                                                                                                                                                                                                                                                                                                                                                                                                                                                                   </t>
  </si>
  <si>
    <t>3.321,47</t>
  </si>
  <si>
    <t xml:space="preserve">ELETRICISTA (MENSALISTA)                                                                                                                                                                                                                                                                                                                                                                                                                                                                                  </t>
  </si>
  <si>
    <t>3.647,58</t>
  </si>
  <si>
    <t xml:space="preserve">AJUDANTE DE ELETRICISTA (MENSALISTA)                                                                                                                                                                                                                                                                                                                                                                                                                                                                      </t>
  </si>
  <si>
    <t>2.523,26</t>
  </si>
  <si>
    <t xml:space="preserve">BLASTER, DINAMITADOR OU CABO DE FOGO (MENSALISTA)                                                                                                                                                                                                                                                                                                                                                                                                                                                         </t>
  </si>
  <si>
    <t>2.518,39</t>
  </si>
  <si>
    <t xml:space="preserve">MONTADOR DE MAQUINAS (MENSALISTA)                                                                                                                                                                                                                                                                                                                                                                                                                                                                         </t>
  </si>
  <si>
    <t>3.921,17</t>
  </si>
  <si>
    <t xml:space="preserve">ELETROTECNICO (MENSALISTA)                                                                                                                                                                                                                                                                                                                                                                                                                                                                                </t>
  </si>
  <si>
    <t>4.735,22</t>
  </si>
  <si>
    <t xml:space="preserve">ELETRICISTA DE MANUTENCAO INDUSTRIAL (MENSALISTA)                                                                                                                                                                                                                                                                                                                                                                                                                                                         </t>
  </si>
  <si>
    <t xml:space="preserve">MONTADOR DE ELETROELETRONICOS (MENSALISTA)                                                                                                                                                                                                                                                                                                                                                                                                                                                                </t>
  </si>
  <si>
    <t>3.089,14</t>
  </si>
  <si>
    <t xml:space="preserve">MECANICO DE REFRIGERACAO (MENSALISTA)                                                                                                                                                                                                                                                                                                                                                                                                                                                                     </t>
  </si>
  <si>
    <t>3.899,85</t>
  </si>
  <si>
    <t xml:space="preserve">AUXILIAR DE ENCANADOR OU BOMBEIRO HIDRAULICO (MENSALISTA)                                                                                                                                                                                                                                                                                                                                                                                                                                                 </t>
  </si>
  <si>
    <t>2.613,37</t>
  </si>
  <si>
    <t xml:space="preserve">ENCANADOR OU BOMBEIRO HIDRAULICO (MENSALISTA)                                                                                                                                                                                                                                                                                                                                                                                                                                                             </t>
  </si>
  <si>
    <t xml:space="preserve">INSTALADOR DE TUBULACOES (TUBOS/EQUIPAMENTOS) (MENSALISTA)                                                                                                                                                                                                                                                                                                                                                                                                                                                </t>
  </si>
  <si>
    <t>2.761,86</t>
  </si>
  <si>
    <t xml:space="preserve">ASSENTADOR DE MANILHAS (MENSALISTA)                                                                                                                                                                                                                                                                                                                                                                                                                                                                       </t>
  </si>
  <si>
    <t>2.720,12</t>
  </si>
  <si>
    <t xml:space="preserve">AUXILIAR TECNICO / ASSISTENTE DE ENGENHARIA (MENSALISTA)                                                                                                                                                                                                                                                                                                                                                                                                                                                  </t>
  </si>
  <si>
    <t>7.413,08</t>
  </si>
  <si>
    <t xml:space="preserve">LEITURISTA OU CADASTRISTA DE REDES DE AGUA E ESGOTO (MENSALISTA)                                                                                                                                                                                                                                                                                                                                                                                                                                          </t>
  </si>
  <si>
    <t>4.361,71</t>
  </si>
  <si>
    <t xml:space="preserve">COORDENADOR / GERENTE DE OBRA (MENSALISTA)                                                                                                                                                                                                                                                                                                                                                                                                                                                                </t>
  </si>
  <si>
    <t>27.647,34</t>
  </si>
  <si>
    <t xml:space="preserve">ARQUITETO PAISAGISTA (MENSALISTA)                                                                                                                                                                                                                                                                                                                                                                                                                                                                         </t>
  </si>
  <si>
    <t>15.401,75</t>
  </si>
  <si>
    <t xml:space="preserve">ENGENHEIRO CIVIL JUNIOR (MENSALISTA)                                                                                                                                                                                                                                                                                                                                                                                                                                                                      </t>
  </si>
  <si>
    <t>19.135,34</t>
  </si>
  <si>
    <t xml:space="preserve">ENGENHEIRO CIVIL PLENO (MENSALISTA)                                                                                                                                                                                                                                                                                                                                                                                                                                                                       </t>
  </si>
  <si>
    <t>21.588,45</t>
  </si>
  <si>
    <t xml:space="preserve">ENGENHEIRO CIVIL SENIOR (MENSALISTA)                                                                                                                                                                                                                                                                                                                                                                                                                                                                      </t>
  </si>
  <si>
    <t>29.584,91</t>
  </si>
  <si>
    <t xml:space="preserve">ENGENHEIRO ELETRICISTA (MENSALISTA)                                                                                                                                                                                                                                                                                                                                                                                                                                                                       </t>
  </si>
  <si>
    <t>22.132,79</t>
  </si>
  <si>
    <t xml:space="preserve">ENGENHEIRO SANITARISTA (MENSALISTA)                                                                                                                                                                                                                                                                                                                                                                                                                                                                       </t>
  </si>
  <si>
    <t>20.899,49</t>
  </si>
  <si>
    <t xml:space="preserve">TECNICO EM SEGURANCA DO TRABALHO (HORISTA)                                                                                                                                                                                                                                                                                                                                                                                                                                                                </t>
  </si>
  <si>
    <t>43,48</t>
  </si>
  <si>
    <t xml:space="preserve">TECNICO EM SEGURANCA DO TRABALHO (MENSALISTA)                                                                                                                                                                                                                                                                                                                                                                                                                                                             </t>
  </si>
  <si>
    <t>7.741,18</t>
  </si>
  <si>
    <t xml:space="preserve">TECNICO DE EDIFICACOES (HORISTA)                                                                                                                                                                                                                                                                                                                                                                                                                                                                          </t>
  </si>
  <si>
    <t>15,90</t>
  </si>
  <si>
    <t xml:space="preserve">TECNICO DE EDIFICACOES (MENSALISTA)                                                                                                                                                                                                                                                                                                                                                                                                                                                                       </t>
  </si>
  <si>
    <t>2.831,69</t>
  </si>
  <si>
    <t xml:space="preserve">MECANICO DE EQUIPAMENTOS PESADOS (MENSALISTA)                                                                                                                                                                                                                                                                                                                                                                                                                                                             </t>
  </si>
  <si>
    <t>4.061,56</t>
  </si>
  <si>
    <t xml:space="preserve">AUXILIAR DE MECANICO (MENSALISTA)                                                                                                                                                                                                                                                                                                                                                                                                                                                                         </t>
  </si>
  <si>
    <t>2.323,54</t>
  </si>
  <si>
    <t xml:space="preserve">CAVOUQUEIRO OU OPERADOR DE PERFURATRIZ / ROMPEDOR (MENSALISTA)                                                                                                                                                                                                                                                                                                                                                                                                                                            </t>
  </si>
  <si>
    <t>2.178,93</t>
  </si>
  <si>
    <t xml:space="preserve">MACARIQUEIRO (MENSALISTA)                                                                                                                                                                                                                                                                                                                                                                                                                                                                                 </t>
  </si>
  <si>
    <t>3.493,67</t>
  </si>
  <si>
    <t xml:space="preserve">OPERADOR DE COMPRESSOR DE AR OU COMPRESSORISTA (MENSALISTA)                                                                                                                                                                                                                                                                                                                                                                                                                                               </t>
  </si>
  <si>
    <t>2.727,08</t>
  </si>
  <si>
    <t xml:space="preserve">OPERADOR DE JATO ABRASIVO OU JATISTA (MENSALISTA)                                                                                                                                                                                                                                                                                                                                                                                                                                                         </t>
  </si>
  <si>
    <t>3.208,35</t>
  </si>
  <si>
    <t xml:space="preserve">OPERADOR DE BATE-ESTACAS (MENSALISTA)                                                                                                                                                                                                                                                                                                                                                                                                                                                                     </t>
  </si>
  <si>
    <t>3.061,93</t>
  </si>
  <si>
    <t xml:space="preserve">OPERADOR DE GUINCHO OU GUINCHEIRO (MENSALISTA)                                                                                                                                                                                                                                                                                                                                                                                                                                                            </t>
  </si>
  <si>
    <t xml:space="preserve">OPERADOR DE MARTELETE OU MARTELETEIRO (MENSALISTA)                                                                                                                                                                                                                                                                                                                                                                                                                                                        </t>
  </si>
  <si>
    <t>2.799,80</t>
  </si>
  <si>
    <t xml:space="preserve">MONTADOR DE ESTRUTURAS METALICAS (MENSALISTA)                                                                                                                                                                                                                                                                                                                                                                                                                                                             </t>
  </si>
  <si>
    <t>2.636,90</t>
  </si>
  <si>
    <t xml:space="preserve">AJUDANTE DE ESTRUTURAS METALICAS (MENSALISTA)                                                                                                                                                                                                                                                                                                                                                                                                                                                             </t>
  </si>
  <si>
    <t>1.892,25</t>
  </si>
  <si>
    <t xml:space="preserve">RASTELEIRO (MENSALISTA)                                                                                                                                                                                                                                                                                                                                                                                                                                                                                   </t>
  </si>
  <si>
    <t xml:space="preserve">OPERADOR DE BETONEIRA ESTACIONARIA / MISTURADOR (MENSALISTA)                                                                                                                                                                                                                                                                                                                                                                                                                                              </t>
  </si>
  <si>
    <t>2.565,20</t>
  </si>
  <si>
    <t xml:space="preserve">OPERADOR DE ESCAVADEIRA (MENSALISTA)                                                                                                                                                                                                                                                                                                                                                                                                                                                                      </t>
  </si>
  <si>
    <t xml:space="preserve">MOTORISTA DE CAMINHAO-CARRETA (MENSALISTA)                                                                                                                                                                                                                                                                                                                                                                                                                                                                </t>
  </si>
  <si>
    <t>3.937,02</t>
  </si>
  <si>
    <t xml:space="preserve">MOTORISTA DE CARRO DE PASSEIO (MENSALISTA)                                                                                                                                                                                                                                                                                                                                                                                                                                                                </t>
  </si>
  <si>
    <t xml:space="preserve">MOTORISTA OPERADOR DE CAMINHAO COM MUNCK (MENSALISTA)                                                                                                                                                                                                                                                                                                                                                                                                                                                     </t>
  </si>
  <si>
    <t xml:space="preserve">MOTORISTA DE ONIBUS / MICRO-ONIBUS (MENSALISTA)                                                                                                                                                                                                                                                                                                                                                                                                                                                           </t>
  </si>
  <si>
    <t>2.704,00</t>
  </si>
  <si>
    <t xml:space="preserve">OPERADOR DE MAQUINAS E TRATORES DIVERSOS (TERRAPLANAGEM) (MENSALISTA)                                                                                                                                                                                                                                                                                                                                                                                                                                     </t>
  </si>
  <si>
    <t>2.725,51</t>
  </si>
  <si>
    <t xml:space="preserve">OPERADOR DE USINA DE ASFALTO, DE SOLOS OU DE CONCRETO (MENSALISTA)                                                                                                                                                                                                                                                                                                                                                                                                                                        </t>
  </si>
  <si>
    <t>2.949,98</t>
  </si>
  <si>
    <t xml:space="preserve">OPERADOR DE TRATOR - EXCLUSIVE AGROPECUARIA (MENSALISTA)                                                                                                                                                                                                                                                                                                                                                                                                                                                  </t>
  </si>
  <si>
    <t xml:space="preserve">OPERADOR DE ROLO COMPACTADOR (MENSALISTA)                                                                                                                                                                                                                                                                                                                                                                                                                                                                 </t>
  </si>
  <si>
    <t>2.743,78</t>
  </si>
  <si>
    <t xml:space="preserve">OPERADOR DE MOTONIVELADORA (MENSALISTA)                                                                                                                                                                                                                                                                                                                                                                                                                                                                   </t>
  </si>
  <si>
    <t>4.082,01</t>
  </si>
  <si>
    <t xml:space="preserve">OPERADOR DE MOTO SCRAPER (MENSALISTA)                                                                                                                                                                                                                                                                                                                                                                                                                                                                     </t>
  </si>
  <si>
    <t>3.327,31</t>
  </si>
  <si>
    <t xml:space="preserve">OPERADOR DE BETONEIRA (CAMINHAO) (MENSALISTA)                                                                                                                                                                                                                                                                                                                                                                                                                                                             </t>
  </si>
  <si>
    <t>2.658,13</t>
  </si>
  <si>
    <t xml:space="preserve">OPERADOR DE PA CARREGADEIRA (MENSALISTA)                                                                                                                                                                                                                                                                                                                                                                                                                                                                  </t>
  </si>
  <si>
    <t>3.111,81</t>
  </si>
  <si>
    <t xml:space="preserve">OPERADOR DE GUINDASTE (MENSALISTA)                                                                                                                                                                                                                                                                                                                                                                                                                                                                        </t>
  </si>
  <si>
    <t xml:space="preserve">MOTORISTA DE CAMINHAO-BASCULANTE (MENSALISTA)                                                                                                                                                                                                                                                                                                                                                                                                                                                             </t>
  </si>
  <si>
    <t>2.780,82</t>
  </si>
  <si>
    <t xml:space="preserve">OPERADOR DE PAVIMENTADORA / MESA VIBROACABADORA (MENSALISTA)                                                                                                                                                                                                                                                                                                                                                                                                                                              </t>
  </si>
  <si>
    <t>3.435,14</t>
  </si>
  <si>
    <t xml:space="preserve">OPERADOR DE DEMARCADORA DE FAIXAS DE TRAFEGO (MENSALISTA)                                                                                                                                                                                                                                                                                                                                                                                                                                                 </t>
  </si>
  <si>
    <t>3.271,56</t>
  </si>
  <si>
    <t xml:space="preserve">PEDREIRO (MENSALISTA)                                                                                                                                                                                                                                                                                                                                                                                                                                                                                     </t>
  </si>
  <si>
    <t xml:space="preserve">PASTILHEIRO (MENSALISTA)                                                                                                                                                                                                                                                                                                                                                                                                                                                                                  </t>
  </si>
  <si>
    <t xml:space="preserve">MARMORISTA / GRANITEIRO (MENSALISTA)                                                                                                                                                                                                                                                                                                                                                                                                                                                                      </t>
  </si>
  <si>
    <t xml:space="preserve">CALCETEIRO  (MENSALISTA)                                                                                                                                                                                                                                                                                                                                                                                                                                                                                  </t>
  </si>
  <si>
    <t>3.246,03</t>
  </si>
  <si>
    <t xml:space="preserve">AZULEJISTA OU LADRILHEIRO (MENSALISTA)                                                                                                                                                                                                                                                                                                                                                                                                                                                                    </t>
  </si>
  <si>
    <t xml:space="preserve">TAQUEADOR OU TAQUEIRO (MENSALISTA)                                                                                                                                                                                                                                                                                                                                                                                                                                                                        </t>
  </si>
  <si>
    <t xml:space="preserve">AUXILIAR DE SERVICOS GERAIS (MENSALISTA)                                                                                                                                                                                                                                                                                                                                                                                                                                                                  </t>
  </si>
  <si>
    <t>2.343,00</t>
  </si>
  <si>
    <t xml:space="preserve">AUXILIAR DE PEDREIRO (MENSALISTA)                                                                                                                                                                                                                                                                                                                                                                                                                                                                         </t>
  </si>
  <si>
    <t xml:space="preserve">VIDRACEIRO (MENSALISTA)                                                                                                                                                                                                                                                                                                                                                                                                                                                                                   </t>
  </si>
  <si>
    <t>3.223,83</t>
  </si>
  <si>
    <t xml:space="preserve">GESSEIRO (MENSALISTA)                                                                                                                                                                                                                                                                                                                                                                                                                                                                                     </t>
  </si>
  <si>
    <t xml:space="preserve">IMPERMEABILIZADOR (MENSALISTA)                                                                                                                                                                                                                                                                                                                                                                                                                                                                            </t>
  </si>
  <si>
    <t xml:space="preserve">JARDINEIRO (MENSALISTA)                                                                                                                                                                                                                                                                                                                                                                                                                                                                                   </t>
  </si>
  <si>
    <t xml:space="preserve">AUXILIAR DE AZULEJISTA (MENSALISTA)                                                                                                                                                                                                                                                                                                                                                                                                                                                                       </t>
  </si>
  <si>
    <t xml:space="preserve">PINTOR (MENSALISTA)                                                                                                                                                                                                                                                                                                                                                                                                                                                                                       </t>
  </si>
  <si>
    <t xml:space="preserve">PINTOR PARA TINTA EPOXI (MENSALISTA)                                                                                                                                                                                                                                                                                                                                                                                                                                                                      </t>
  </si>
  <si>
    <t xml:space="preserve">PINTOR DE LETREIROS (MENSALISTA)                                                                                                                                                                                                                                                                                                                                                                                                                                                                          </t>
  </si>
  <si>
    <t>3.542,05</t>
  </si>
  <si>
    <t xml:space="preserve">AJUDANTE DE PINTOR (MENSALISTA)                                                                                                                                                                                                                                                                                                                                                                                                                                                                           </t>
  </si>
  <si>
    <t xml:space="preserve">SERVENTE DE OBRAS (MENSALISTA)                                                                                                                                                                                                                                                                                                                                                                                                                                                                            </t>
  </si>
  <si>
    <t xml:space="preserve">AJUDANTE ESPECIALIZADO (MENSALISTA)                                                                                                                                                                                                                                                                                                                                                                                                                                                                       </t>
  </si>
  <si>
    <t>2.570,96</t>
  </si>
  <si>
    <t xml:space="preserve">AJUDANTE DE OPERACAO EM GERAL (MENSALISTA)                                                                                                                                                                                                                                                                                                                                                                                                                                                                </t>
  </si>
  <si>
    <t>2.881,94</t>
  </si>
  <si>
    <t xml:space="preserve">SOLDADOR (MENSALISTA)                                                                                                                                                                                                                                                                                                                                                                                                                                                                                     </t>
  </si>
  <si>
    <t xml:space="preserve">SOLDADOR ELETRICO (PARA SOLDA A SER TESTADA COM RAIOS "X") (MENSALISTA)                                                                                                                                                                                                                                                                                                                                                                                                                                   </t>
  </si>
  <si>
    <t>4.211,47</t>
  </si>
  <si>
    <t xml:space="preserve">TECNICO EM LABORATORIO E CAMPO DE CONSTRUCAO CIVIL (MENSALISTA)                                                                                                                                                                                                                                                                                                                                                                                                                                           </t>
  </si>
  <si>
    <t>8.027,27</t>
  </si>
  <si>
    <t xml:space="preserve">AUXILIAR DE LABORATORISTA DE SOLOS E DE CONCRETO (MENSALISTA)                                                                                                                                                                                                                                                                                                                                                                                                                                             </t>
  </si>
  <si>
    <t>5.157,36</t>
  </si>
  <si>
    <t xml:space="preserve">POCEIRO / ESCAVADOR DE VALAS E TUBULOES (MENSALISTA)                                                                                                                                                                                                                                                                                                                                                                                                                                                      </t>
  </si>
  <si>
    <t>2.395,26</t>
  </si>
  <si>
    <t xml:space="preserve">TECNICO EM SONDAGEM (MENSALISTA)                                                                                                                                                                                                                                                                                                                                                                                                                                                                          </t>
  </si>
  <si>
    <t>4.744,39</t>
  </si>
  <si>
    <t xml:space="preserve">AUXILIAR DE TOPOGRAFO (MENSALISTA)                                                                                                                                                                                                                                                                                                                                                                                                                                                                        </t>
  </si>
  <si>
    <t>1.612,83</t>
  </si>
  <si>
    <t xml:space="preserve">NIVELADOR (MENSALISTA)                                                                                                                                                                                                                                                                                                                                                                                                                                                                                    </t>
  </si>
  <si>
    <t>2.057,83</t>
  </si>
  <si>
    <t xml:space="preserve">VIGIA DIURNO (MENSALISTA)                                                                                                                                                                                                                                                                                                                                                                                                                                                                                 </t>
  </si>
  <si>
    <t xml:space="preserve">TELHADOR  (MENSALISTA)                                                                                                                                                                                                                                                                                                                                                                                                                                                                                    </t>
  </si>
  <si>
    <t>3.541,25</t>
  </si>
  <si>
    <t xml:space="preserve">POSTE DE CONCRETO ARMADO DE SECAO CIRCULAR, EXTENSAO DE 13,00 M, RESISTENCIA DE 1000 DAN, TIPO C-23                                                                                                                                                                                                                                                                                                                                                                                                       </t>
  </si>
  <si>
    <t>3.561,20</t>
  </si>
  <si>
    <t xml:space="preserve">POSTE DE CONCRETO ARMADO DE SECAO CIRCULAR, EXTENSAO DE 13,00 M, RESISTENCIA DE 1500 DAN, TIPO C-29                                                                                                                                                                                                                                                                                                                                                                                                       </t>
  </si>
  <si>
    <t>4.714,91</t>
  </si>
  <si>
    <t xml:space="preserve">POSTE DE CONCRETO ARMADO DE SECAO CIRCULAR, EXTENSAO DE 13,00 M, RESISTENCIA DE 2000 DAN, TIPO C-29                                                                                                                                                                                                                                                                                                                                                                                                       </t>
  </si>
  <si>
    <t>6.763,93</t>
  </si>
  <si>
    <t xml:space="preserve">POSTE DE CONCRETO ARMADO DE SECAO CIRCULAR, EXTENSAO DE 13,00 M, RESISTENCIA DE 2500 DAN, TIPO C-29                                                                                                                                                                                                                                                                                                                                                                                                       </t>
  </si>
  <si>
    <t>8.444,91</t>
  </si>
  <si>
    <t xml:space="preserve">POSTE DE CONCRETO ARMADO DE SECAO CIRCULAR, EXTENSAO DE 13,00 M, RESISTENCIA DE 3000 DAN, TIPO C-29                                                                                                                                                                                                                                                                                                                                                                                                       </t>
  </si>
  <si>
    <t>12.857,89</t>
  </si>
  <si>
    <t xml:space="preserve">POSTE DE CONCRETO ARMADO DE SECAO CIRCULAR, EXTENSAO DE 14,00 M, RESISTENCIA DE 1000 DAN, TIPO C-23                                                                                                                                                                                                                                                                                                                                                                                                       </t>
  </si>
  <si>
    <t>4.768,28</t>
  </si>
  <si>
    <t xml:space="preserve">POSTE DE CONCRETO ARMADO DE SECAO CIRCULAR, EXTENSAO DE 14,00 M, RESISTENCIA DE 1500 DAN, TIPO C-29                                                                                                                                                                                                                                                                                                                                                                                                       </t>
  </si>
  <si>
    <t>6.682,20</t>
  </si>
  <si>
    <t xml:space="preserve">POSTE DE CONCRETO ARMADO DE SECAO CIRCULAR, EXTENSAO DE 14,00 M, RESISTENCIA DE 2000 DAN, TIPO C-29                                                                                                                                                                                                                                                                                                                                                                                                       </t>
  </si>
  <si>
    <t>8.961,38</t>
  </si>
  <si>
    <t xml:space="preserve">POSTE DE CONCRETO ARMADO DE SECAO CIRCULAR, EXTENSAO DE 14,00 M, RESISTENCIA DE 2500 DAN, TIPO C-29                                                                                                                                                                                                                                                                                                                                                                                                       </t>
  </si>
  <si>
    <t>11.459,61</t>
  </si>
  <si>
    <t xml:space="preserve">POSTE DE CONCRETO ARMADO DE SECAO CIRCULAR, EXTENSAO DE 14,00 M, RESISTENCIA DE 3000 DAN, TIPO C-29                                                                                                                                                                                                                                                                                                                                                                                                       </t>
  </si>
  <si>
    <t>14.732,53</t>
  </si>
  <si>
    <t xml:space="preserve">POSTE DE CONCRETO ARMADO DE SECAO CIRCULAR, EXTENSAO DE 15,00 M, RESISTENCIA DE 1000 DAN, TIPO C-23                                                                                                                                                                                                                                                                                                                                                                                                       </t>
  </si>
  <si>
    <t>5.123,46</t>
  </si>
  <si>
    <t xml:space="preserve">POSTE DE CONCRETO ARMADO DE SECAO CIRCULAR, EXTENSAO DE 15,00 M, RESISTENCIA DE 1500 DAN, TIPO C-29                                                                                                                                                                                                                                                                                                                                                                                                       </t>
  </si>
  <si>
    <t>7.856,63</t>
  </si>
  <si>
    <t xml:space="preserve">POSTE DE CONCRETO ARMADO DE SECAO CIRCULAR, EXTENSAO DE 15,00 M, RESISTENCIA DE 2000 DAN, TIPO C-29                                                                                                                                                                                                                                                                                                                                                                                                       </t>
  </si>
  <si>
    <t>8.190,48</t>
  </si>
  <si>
    <t xml:space="preserve">POSTE DE CONCRETO ARMADO DE SECAO CIRCULAR, EXTENSAO DE 15,00 M, RESISTENCIA DE 2500 DAN, TIPO C-29                                                                                                                                                                                                                                                                                                                                                                                                       </t>
  </si>
  <si>
    <t>13.382,97</t>
  </si>
  <si>
    <t xml:space="preserve">POSTE DE CONCRETO ARMADO DE SECAO CIRCULAR, EXTENSAO DE 15,00 M, RESISTENCIA DE 3000 DAN, TIPO C-29                                                                                                                                                                                                                                                                                                                                                                                                       </t>
  </si>
  <si>
    <t>15.968,91</t>
  </si>
  <si>
    <t xml:space="preserve">POSTE DE CONCRETO ARMADO DE SECAO DUPLO T, EXTENSAO DE 8,00 M, RESISTENCIA DE 150 DAN, TIPO D                                                                                                                                                                                                                                                                                                                                                                                                             </t>
  </si>
  <si>
    <t>474,20</t>
  </si>
  <si>
    <t xml:space="preserve">POSTE DE CONCRETO ARMADO DE SECAO DUPLO T, EXTENSAO DE 9,00 M, RESISTENCIA DE 150 DAN, TIPO D                                                                                                                                                                                                                                                                                                                                                                                                             </t>
  </si>
  <si>
    <t>587,80</t>
  </si>
  <si>
    <t xml:space="preserve">POSTE DE CONCRETO ARMADO DE SECAO DUPLO T, EXTENSAO DE 9,00 M, RESISTENCIA DE 600 DAN, TIPO B                                                                                                                                                                                                                                                                                                                                                                                                             </t>
  </si>
  <si>
    <t>1.146,33</t>
  </si>
  <si>
    <t xml:space="preserve">POSTE DE CONCRETO ARMADO DE SECAO DUPLO T, EXTENSAO DE 9,00 M, RESISTENCIA DE 1000 DAN, TIPO B-1,5                                                                                                                                                                                                                                                                                                                                                                                                        </t>
  </si>
  <si>
    <t>1.853,06</t>
  </si>
  <si>
    <t xml:space="preserve">POSTE DE CONCRETO ARMADO DE SECAO DUPLO T, EXTENSAO DE 10,00 M, RESISTENCIA DE 150 DAN, TIPO D                                                                                                                                                                                                                                                                                                                                                                                                            </t>
  </si>
  <si>
    <t>670,13</t>
  </si>
  <si>
    <t xml:space="preserve">POSTE DE CONCRETO ARMADO DE SECAO DUPLO T, EXTENSAO DE 10,00 M, RESISTENCIA DE 600 DAN, TIPO B                                                                                                                                                                                                                                                                                                                                                                                                            </t>
  </si>
  <si>
    <t>1.304,31</t>
  </si>
  <si>
    <t xml:space="preserve">POSTE DE CONCRETO ARMADO DE SECAO DUPLO T, EXTENSAO DE 10,00 M, RESISTENCIA DE 1000 DAN, TIPO B-1,5                                                                                                                                                                                                                                                                                                                                                                                                       </t>
  </si>
  <si>
    <t>2.085,44</t>
  </si>
  <si>
    <t xml:space="preserve">POSTE DE CONCRETO ARMADO DE SECAO DUPLO T, EXTENSAO DE 11,00 M, RESISTENCIA DE 150 DAN, TIPO D                                                                                                                                                                                                                                                                                                                                                                                                            </t>
  </si>
  <si>
    <t>705,25</t>
  </si>
  <si>
    <t xml:space="preserve">POSTE DE CONCRETO ARMADO DE SECAO DUPLO T, EXTENSAO DE 11,00 M, RESISTENCIA DE 300 DAN, TIPO B                                                                                                                                                                                                                                                                                                                                                                                                            </t>
  </si>
  <si>
    <t>1.129,74</t>
  </si>
  <si>
    <t xml:space="preserve">POSTE DE CONCRETO ARMADO DE SECAO DUPLO T, EXTENSAO DE 11,00 M, RESISTENCIA DE 600 DAN, TIPO B                                                                                                                                                                                                                                                                                                                                                                                                            </t>
  </si>
  <si>
    <t>1.597,17</t>
  </si>
  <si>
    <t xml:space="preserve">POSTE DE CONCRETO ARMADO DE SECAO DUPLO T, EXTENSAO DE 11,00 M, RESISTENCIA DE 1000 DAN, TIPO B-1,5                                                                                                                                                                                                                                                                                                                                                                                                       </t>
  </si>
  <si>
    <t>2.416,86</t>
  </si>
  <si>
    <t xml:space="preserve">POSTE DE CONCRETO ARMADO DE SECAO DUPLO T, EXTENSAO DE 11,00 M, RESISTENCIA DE 1500 DAN, TIPO B-3,0                                                                                                                                                                                                                                                                                                                                                                                                       </t>
  </si>
  <si>
    <t>3.186,53</t>
  </si>
  <si>
    <t xml:space="preserve">POSTE DE CONCRETO ARMADO DE SECAO DUPLO T, EXTENSAO DE 11,00 M, RESISTENCIA DE 2000 DAN, TIPO B-4,5                                                                                                                                                                                                                                                                                                                                                                                                       </t>
  </si>
  <si>
    <t>4.289,70</t>
  </si>
  <si>
    <t xml:space="preserve">POSTE DE CONCRETO ARMADO DE SECAO DUPLO T, EXTENSAO DE 12,00 M, RESISTENCIA DE 150 DAN, TIPO D                                                                                                                                                                                                                                                                                                                                                                                                            </t>
  </si>
  <si>
    <t>933,96</t>
  </si>
  <si>
    <t xml:space="preserve">POSTE DE CONCRETO ARMADO DE SECAO DUPLO T, EXTENSAO DE 12,00 M, RESISTENCIA DE 600 DAN, TIPO B                                                                                                                                                                                                                                                                                                                                                                                                            </t>
  </si>
  <si>
    <t>1.741,51</t>
  </si>
  <si>
    <t xml:space="preserve">POSTE DE CONCRETO ARMADO DE SECAO DUPLO T, EXTENSAO DE 12,00 M, RESISTENCIA DE 1000 DAN, TIPO B-1,5                                                                                                                                                                                                                                                                                                                                                                                                       </t>
  </si>
  <si>
    <t>2.668,03</t>
  </si>
  <si>
    <t xml:space="preserve">POSTE DE CONCRETO ARMADO DE SECAO DUPLO T, EXTENSAO DE 12,00 M, RESISTENCIA DE 1500 DAN, TIPO B-3,0                                                                                                                                                                                                                                                                                                                                                                                                       </t>
  </si>
  <si>
    <t>3.759,21</t>
  </si>
  <si>
    <t xml:space="preserve">POSTE DE CONCRETO ARMADO DE SECAO DUPLO T, EXTENSAO DE 12,00 M, RESISTENCIA DE 3000 DAN, TIPO B-6,0                                                                                                                                                                                                                                                                                                                                                                                                       </t>
  </si>
  <si>
    <t>7.791,93</t>
  </si>
  <si>
    <t xml:space="preserve">POSTE DE CONCRETO ARMADO DE SECAO DUPLO T, EXTENSAO DE 13,00 M, RESISTENCIA DE 300 DAN, TIPO B                                                                                                                                                                                                                                                                                                                                                                                                            </t>
  </si>
  <si>
    <t>1.478,88</t>
  </si>
  <si>
    <t xml:space="preserve">POSTE DE CONCRETO ARMADO DE SECAO DUPLO T, EXTENSAO DE 13,00 M, RESISTENCIA DE 600 DAN, TIPO B                                                                                                                                                                                                                                                                                                                                                                                                            </t>
  </si>
  <si>
    <t>2.226,66</t>
  </si>
  <si>
    <t xml:space="preserve">POSTE DE CONCRETO ARMADO DE SECAO DUPLO T, EXTENSAO DE 13,00 M, RESISTENCIA DE 1000 DAN, TIPO B-1,5                                                                                                                                                                                                                                                                                                                                                                                                       </t>
  </si>
  <si>
    <t>3.262,08</t>
  </si>
  <si>
    <t xml:space="preserve">POSTE DE CONCRETO ARMADO DE SECAO DUPLO T, EXTENSAO DE 13,00 M, RESISTENCIA DE 1500 DAN, TIPO B-3,0                                                                                                                                                                                                                                                                                                                                                                                                       </t>
  </si>
  <si>
    <t>5.230,28</t>
  </si>
  <si>
    <t xml:space="preserve">POSTE DE CONCRETO ARMADO DE SECAO DUPLO T, EXTENSAO DE 13,00 M, RESISTENCIA DE 2000 DAN, TIPO B-4,5                                                                                                                                                                                                                                                                                                                                                                                                       </t>
  </si>
  <si>
    <t>7.013,97</t>
  </si>
  <si>
    <t xml:space="preserve">POSTE DE CONCRETO ARMADO DE SECAO DUPLO T, EXTENSAO DE 15,00 M, RESISTENCIA DE 1500 DAN, TIPO B-3,0                                                                                                                                                                                                                                                                                                                                                                                                       </t>
  </si>
  <si>
    <t>6.447,32</t>
  </si>
  <si>
    <t xml:space="preserve">POSTE DE CONCRETO ARMADO DE SECAO DUPLO T, EXTENSAO DE 15,00 M, RESISTENCIA DE 2000 DAN, TIPO B-4,5                                                                                                                                                                                                                                                                                                                                                                                                       </t>
  </si>
  <si>
    <t>9.226,20</t>
  </si>
  <si>
    <t xml:space="preserve">MEMBRANA IMPERMEABILIZANTE A BASE DE POLIUREIA, BICOMPONENTE, APLICACAO A FRIO                                                                                                                                                                                                                                                                                                                                                                                                                            </t>
  </si>
  <si>
    <t>112,13</t>
  </si>
  <si>
    <t xml:space="preserve">BLOCO CONCRETO CELULAR AUTOCLAVADO 7,5 X 30 X 60 CM (E X A X C)                                                                                                                                                                                                                                                                                                                                                                                                                                           </t>
  </si>
  <si>
    <t xml:space="preserve">BLOCO CONCRETO CELULAR AUTOCLAVADO 12,5 X 30 X 60 CM (E X A X C)                                                                                                                                                                                                                                                                                                                                                                                                                                          </t>
  </si>
  <si>
    <t xml:space="preserve">ADITIVO LIQUIDO IMPERMEABILIZANTE CRISTALIZANTE                                                                                                                                                                                                                                                                                                                                                                                                                                                           </t>
  </si>
  <si>
    <t>30,43</t>
  </si>
  <si>
    <t xml:space="preserve">MASTRO TELESCOPICO DE 4 METROS (3 M X DN= 2" + 1 M X DN= 1 1/2")                                                                                                                                                                                                                                                                                                                                                                                                                                          </t>
  </si>
  <si>
    <t xml:space="preserve">MASTRO TELESCOPICO GALVANIZADO 5 METROS (3 M X DN= 2" + 2 M X DN= 1 1/2")                                                                                                                                                                                                                                                                                                                                                                                                                                 </t>
  </si>
  <si>
    <t xml:space="preserve">MASTRO TELESCOPICO GALVANIZADO 6 METROS (3 M X DN= 2" + 3 M X DN= 1Â½")                                                                                                                                                                                                                                                                                                                                                                                                                                   </t>
  </si>
  <si>
    <t xml:space="preserve">MASTRO TELESCOPICO GALVANIZADO 7 METROS (6 M X DN= 2" + 1 M X DN= 1 1/2")                                                                                                                                                                                                                                                                                                                                                                                                                                 </t>
  </si>
  <si>
    <t xml:space="preserve">MASTRO TELESCOPICO GALVANIZADO 9 METROS (6 M X DN= 2" + 3 M X DN= 1 1/2")                                                                                                                                                                                                                                                                                                                                                                                                                                 </t>
  </si>
  <si>
    <t xml:space="preserve">MASTRO SIMPLES GALVANIZADO DIAMETRO NOMINAL 1 1/2"                                                                                                                                                                                                                                                                                                                                                                                                                                                        </t>
  </si>
  <si>
    <t xml:space="preserve">MASTRO SIMPLES GALVANIZADO DIAMETRO NOMINAL 2"                                                                                                                                                                                                                                                                                                                                                                                                                                                            </t>
  </si>
  <si>
    <t xml:space="preserve">CAPTOR FRANKLIN (4 PONTAS), EM LATAO CROMADO, H = 300 MM, DUAS DESCIDAS                                                                                                                                                                                                                                                                                                                                                                                                                                   </t>
  </si>
  <si>
    <t xml:space="preserve">CAPTOR FRANKLIN (4 PONTAS), EM LATAO CROMADO, H = 300 MM, UMA DESCIDA                                                                                                                                                                                                                                                                                                                                                                                                                                     </t>
  </si>
  <si>
    <t xml:space="preserve">CAPTOR FRANKLIN (4 PONTAS), EM LATAO CROMADO, H = 350 MM, DUAS DESCIDAS                                                                                                                                                                                                                                                                                                                                                                                                                                   </t>
  </si>
  <si>
    <t xml:space="preserve">CAPTOR FRANKLIN (4 PONTAS), EM LATAO CROMADO, H=350 MM, UMA DESCIDA                                                                                                                                                                                                                                                                                                                                                                                                                                       </t>
  </si>
  <si>
    <t xml:space="preserve">MINICAPTORES DE INSERCAO, EM ACO GALVANIZADO A FOGO, H=300 MM X DN=10 MM                                                                                                                                                                                                                                                                                                                                                                                                                                  </t>
  </si>
  <si>
    <t xml:space="preserve">MINICAPTORES DE INSERCAO, EM ACO GALVANIZADO A FOGO, H=600,MM X DN=10,MM                                                                                                                                                                                                                                                                                                                                                                                                                                  </t>
  </si>
  <si>
    <t xml:space="preserve">MINICAPTOR, EM ACO GALVANIZADO A FOGO,Â  FIXACAO COM ROSCA SOBERBA OU MECANICA, H=300 MM X DN=10 MM                                                                                                                                                                                                                                                                                                                                                                                                       </t>
  </si>
  <si>
    <t xml:space="preserve">MINICAPTOR, EM ACO GALVANIZADO A FOGO, FIXACAO COM ROSCA SOBERBA OU MECANICA, H=600 MM X DN=10 MM                                                                                                                                                                                                                                                                                                                                                                                                         </t>
  </si>
  <si>
    <t xml:space="preserve">MINICAPTOR, EM ACO GALVANIZADO A FOGO,Â  FIXACAO HORIZONTAL COM BANDEIRA A 20 CM, H=300 MM E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</si>
  <si>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</si>
  <si>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</si>
  <si>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</si>
  <si>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POSTES METALICOS AUTOPORTANTES, CONICO OU TELESCOPICO, PARA SPDA, ALTURA 10 METROS LIVRES                                                                                                                                                                                                                                                                                                                                                                                                                 </t>
  </si>
  <si>
    <t xml:space="preserve">POSTES METALICOS AUTOPORTANTES, CONICO OU TELESCOPICO, PARA SPDA, ALTURA 12 METROS LIVRES                                                                                                                                                                                                                                                                                                                                                                                                                 </t>
  </si>
  <si>
    <t xml:space="preserve">POSTES METALICOS AUTOPORTANTES, CONICO OU TELESCOPICO, PARA SPDA, ALTURA 15 METROS LIVRES                                                                                                                                                                                                                                                                                                                                                                                                                 </t>
  </si>
  <si>
    <t xml:space="preserve">POSTES METALICOS AUTOPORTANTES, CONICO OU TELESCOPICO, PARA SPDA, ALTURA 20 METROS LIVRES                                                                                                                                                                                                                                                                                                                                                                                                                 </t>
  </si>
  <si>
    <t xml:space="preserve">CAIXA DE INSPECAO PARA ATERRAMENTO OU OUTRO USO, EM PVC, DN = 300 X *300* MM                                                                                                                                                                                                                                                                                                                                                                                                                              </t>
  </si>
  <si>
    <t>110,57</t>
  </si>
  <si>
    <t xml:space="preserve">CAIXA DE INSPECAO PARA ATERRAMENTO OU OUTRO USO, EM PVC, DN = 300 X 250 MM                                                                                                                                                                                                                                                                                                                                                                                                                                </t>
  </si>
  <si>
    <t>94,34</t>
  </si>
  <si>
    <t xml:space="preserve">CAIXA DE INSPECAO PARA ATERRAMENTO OU OUTRO USO, EM PVC, DN = 300 X 600 MM                                                                                                                                                                                                                                                                                                                                                                                                                                </t>
  </si>
  <si>
    <t>206,57</t>
  </si>
  <si>
    <t xml:space="preserve">CAIXA DE INSPECAO PARA ATERRAMENTO OU OUTRO USO, EM PVC, DN = 250 X 250 MM                                                                                                                                                                                                                                                                                                                                                                                                                                </t>
  </si>
  <si>
    <t>69,22</t>
  </si>
  <si>
    <t xml:space="preserve">PERFIL "H" DE ACO LAMINADO, "W" 200 X 35,9                                                                                                                                                                                                                                                                                                                                                                                                                                                                </t>
  </si>
  <si>
    <t>13,35</t>
  </si>
  <si>
    <t xml:space="preserve">PERFIL "H" DE ACO LAMINADO, "HP" 250 X 62,0                                                                                                                                                                                                                                                                                                                                                                                                                                                               </t>
  </si>
  <si>
    <t>13,14</t>
  </si>
  <si>
    <t xml:space="preserve">PERFIL "H" DE ACO LAMINADO, "HP" 310 X 79,0                                                                                                                                                                                                                                                                                                                                                                                                                                                               </t>
  </si>
  <si>
    <t xml:space="preserve">ANEL DE CONCRETO ARMADO COM FUNDO, PARA FOSSA E POCO 1,50 X *0,50* M                                                                                                                                                                                                                                                                                                                                                                                                                                      </t>
  </si>
  <si>
    <t xml:space="preserve">ANEL DE CONCRETO ARMADO COM FUNDO, PARA FOSSA E POCO 2,00 X *0,50* M                                                                                                                                                                                                                                                                                                                                                                                                                                      </t>
  </si>
  <si>
    <t xml:space="preserve">ANEL DE CONCRETO ARMADO COM FUNDO, PARA FOSSA E POCO 2,50 X *0,50* M                                                                                                                                                                                                                                                                                                                                                                                                                                      </t>
  </si>
  <si>
    <t xml:space="preserve">TAMPA DE CONCRETO ARMADO PARA FOSSA, D = *0,90* M, E = 0,05 M                                                                                                                                                                                                                                                                                                                                                                                                                                             </t>
  </si>
  <si>
    <t xml:space="preserve">TAMPA DE CONCRETO ARMADO PARA FOSSA, D = *1,10* M, E = 0,05 M                                                                                                                                                                                                                                                                                                                                                                                                                                             </t>
  </si>
  <si>
    <t xml:space="preserve">TAMPA DE CONCRETO ARMADO PARA FOSSA, D = *1,35* M, E = 0,05 M                                                                                                                                                                                                                                                                                                                                                                                                                                             </t>
  </si>
  <si>
    <t xml:space="preserve">TAMPA DE CONCRETO ARMADO PARA FOSSA, D = 1,50 M, E = 0,05 M                                                                                                                                                                                                                                                                                                                                                                                                                                               </t>
  </si>
  <si>
    <t xml:space="preserve">TAMPA DE CONCRETO ARMADO PARA FOSSA, D = 2,00 M, E = 0,05 M                                                                                                                                                                                                                                                                                                                                                                                                                                               </t>
  </si>
  <si>
    <t xml:space="preserve">TAMPA DE CONCRETO ARMADO PARA FOSSA, D = 2,50 M, E = 0,05 M                                                                                                                                                                                                                                                                                                                                                                                                                                               </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</si>
  <si>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</si>
  <si>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</si>
  <si>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</si>
  <si>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 xml:space="preserve">TAMPA DE CONCRETO ARMADO PARA POCO, COM  FURO E TAMPINHA, D = 1,50 M, E = 0,05 M                                                                                                                                                                                                                                                                                                                                                                                                                          </t>
  </si>
  <si>
    <t xml:space="preserve">TAMPA DE CONCRETO ARMADO PARA POCO, COM  FURO E TAMPINHA, D = 2,00 M, E = 0,05 M                                                                                                                                                                                                                                                                                                                                                                                                                          </t>
  </si>
  <si>
    <t xml:space="preserve">TAMPA DE CONCRETO ARMADO PARA POCO, COM  FURO E TAMPINHA, D = 2,50 M, E = 0,05 M                                                                                                                                                                                                                                                                                                                                                                                                                          </t>
  </si>
  <si>
    <t xml:space="preserve">CAIXA DE CONCRETO ARMADO PRE-MOLDADO, COM FUNDO E TAMPA, DIMENSOES DE 0,30 X 0,30 X 0,30 M                                                                                                                                                                                                                                                                                                                                                                                                                </t>
  </si>
  <si>
    <t xml:space="preserve">CAIXA DE CONCRETO ARMADO PRE-MOLDADO, COM FUNDO E TAMPA, DIMENSOES DE 0,40 X 0,40 X 0,40 M                                                                                                                                                                                                                                                                                                                                                                                                                </t>
  </si>
  <si>
    <t xml:space="preserve">CAIXA DE CONCRETO ARMADO PRE-MOLDADO, COM FUNDO E TAMPA, DIMENSOES DE 0,60 X 0,60 X 0,50 M                                                                                                                                                                                                                                                                                                                                                                                                                </t>
  </si>
  <si>
    <t xml:space="preserve">ANEL DE CONCRETO ARMADO, COM FUROS/DRENO PARA SUMIDOURO, D = 0,80 M, H = 0,50 M                                                                                                                                                                                                                                                                                                                                                                                                                           </t>
  </si>
  <si>
    <t xml:space="preserve">ANEL DE CONCRETO ARMADO, COM FUROS/DRENO PARA SUMIDOURO, D = 1,00 M, H = 0,50M                                                                                                                                                                                                                                                                                                                                                                                                                            </t>
  </si>
  <si>
    <t xml:space="preserve">ANEL DE CONCRETO ARMADO, COM FUROS/DRENO PARA SUMIDOURO, D = 1,50 M, H = 0,50 M                                                                                                                                                                                                                                                                                                                                                                                                                           </t>
  </si>
  <si>
    <t xml:space="preserve">MEIO-FIO OU GUIA DE CONCRETO PRE-MOLDADO, COMP 1 M, *20 X 12/15* CM (H X L1/L2)                                                                                                                                                                                                                                                                                                                                                                                                                           </t>
  </si>
  <si>
    <t xml:space="preserve">MEIO-FIO OU GUIA DE CONCRETO PRE-MOLDADO, COMP *39* CM, *19 X 6,5/6,5* CM (H X L1/L2)                                                                                                                                                                                                                                                                                                                                                                                                                     </t>
  </si>
  <si>
    <t xml:space="preserve">MEIO-FIO OU GUIA DE CONCRETO PRE-MOLDADO, COMP 80 CM, *25 X 08/08* CM (H X L1/L2)                                                                                                                                                                                                                                                                                                                                                                                                                         </t>
  </si>
  <si>
    <t xml:space="preserve">MEIO-FIO OU GUIA DE CONCRETO PRE MOLDADO, COMP 1 M, *30 X 10/12* CM (H X L1/L2)                                                                                                                                                                                                                                                                                                                                                                                                                           </t>
  </si>
  <si>
    <t xml:space="preserve">MEIO-FIO OU GUIA DE CONCRETO PRE MOLDADO, COMP 80 CM, *30 X 10/10* (H X L1/L2)                                                                                                                                                                                                                                                                                                                                                                                                                            </t>
  </si>
  <si>
    <t xml:space="preserve">TUBO DE REVESTIMENTO, EM ACO, CORPO SCHEDULE 40, PONTEIRA SCHEDULE 80, ROSQUEAVEL E SEGMENTADO PARA PERFURACAO, DIAMETRO 4'' (450 MM)                                                                                                                                                                                                                                                                                                                                                                     </t>
  </si>
  <si>
    <t>1.342,86</t>
  </si>
  <si>
    <t xml:space="preserve">TUBO DE REVESTIMENTO, EM ACO, CORPO SCHEDULE 40, PONTEIRA SCHEDULE 80, ROSQUEAVEL E SEGMENTADO PARA PERFURACAO, DIAMETRO 8'' (200 MM)                                                                                                                                                                                                                                                                                                                                                                     </t>
  </si>
  <si>
    <t>2.663,14</t>
  </si>
  <si>
    <t xml:space="preserve">VIGIA NOTURNO, HORA EFETIVAMENTE TRABALHADA DE 22 H AS 5 H (COM ADICIONAL NOTURNO)                                                                                                                                                                                                                                                                                                                                                                                                                        </t>
  </si>
  <si>
    <t xml:space="preserve">TUBO CORRUGADO PEAD, PAREDE DUPLA, INTERNA LISA, JEI, DN/DI 250 MM, PARA SANEAMENTO (DRENAGEM/ESGOTO)                                                                                                                                                                                                                                                                                                                                                                                                     </t>
  </si>
  <si>
    <t xml:space="preserve">TUBO CORRUGADO PEAD, PAREDE DUPLA, INTERNA LISA, JEI, DN/DI 300 MM, PARA SANEAMENTO (DRENAGEM/ESGOTO)                                                                                                                                                                                                                                                                                                                                                                                                     </t>
  </si>
  <si>
    <t xml:space="preserve">TUBO CORRUGADO PEAD, PAREDE DUPLA, INTERNA LISA, JEI, DN/DI *400* MM, PARA SANEAMENTO (DRENAGEM/ESGOTO)                                                                                                                                                                                                                                                                                                                                                                                                   </t>
  </si>
  <si>
    <t xml:space="preserve">TUBO CORRUGADO PEAD, PAREDE DUPLA, INTERNA LISA, JEI, DN/DI 600 MM, PARA SANEAMENTO (DRENAGEM/ESGOTO)                                                                                                                                                                                                                                                                                                                                                                                                     </t>
  </si>
  <si>
    <t xml:space="preserve">TUBO CORRUGADO PEAD, PAREDE DUPLA, INTERNA LISA, JEI, DN/DI *800* MM, PARA SANEAMENTO (DRENAGEM/ESGOTO)                                                                                                                                                                                                                                                                                                                                                                                                   </t>
  </si>
  <si>
    <t xml:space="preserve">TUBO CORRUGADO PEAD, PAREDE DUPLA, INTERNA LISA, JEI, DN/DI *1000* MM, PARA SANEAMENTO (DRENAGEM/ESGOTO)                                                                                                                                                                                                                                                                                                                                                                                                  </t>
  </si>
  <si>
    <t xml:space="preserve">TUBO CORRUGADO PEAD, PAREDE DUPLA, INTERNA LISA, JEI, DN/DI 1200 MM, PARA SANEAMENTO (DRENAGEM/ESGOTO)                                                                                                                                                                                                                                                                                                                                                                                                    </t>
  </si>
  <si>
    <t xml:space="preserve">LOCACAO DE ANDAIME SUSPENSO OU BALANCIM MANUAL, CAPACIDADE DE CARGA TOTAL DE APROXIMADAMENTE 250 KG/M2, PLATAFORMA DE 1,50 M X 0,80 M (C X L), CABO DE 45 M                                                                                                                                                                                                                                                                                                                                               </t>
  </si>
  <si>
    <t xml:space="preserve">TE, PVC PBA, BBB, 90 GRAUS, DN 100 / DE 110 MM, PARA REDE  AGUA (NBR 10351)                                                                                                                                                                                                                                                                                                                                                                                                                               </t>
  </si>
  <si>
    <t>133,92</t>
  </si>
  <si>
    <t xml:space="preserve">MARTELO DEMOLIDOR PNEUMATICO MANUAL, PESO  DE 28 KG, COM SILENCIADOR                                                                                                                                                                                                                                                                                                                                                                                                                                      </t>
  </si>
  <si>
    <t>21.231,85</t>
  </si>
  <si>
    <t xml:space="preserve">TUBO COLETOR DE ESGOTO PVC, JEI, DN 200 MM (NBR 7362)                                                                                                                                                                                                                                                                                                                                                                                                                                                     </t>
  </si>
  <si>
    <t>146,48</t>
  </si>
  <si>
    <t xml:space="preserve">TUBO COLETOR DE ESGOTO PVC, JEI, DN 250 MM (NBR 7362)                                                                                                                                                                                                                                                                                                                                                                                                                                                     </t>
  </si>
  <si>
    <t>229,43</t>
  </si>
  <si>
    <t xml:space="preserve">TUBO COLETOR DE ESGOTO PVC, JEI, DN 300 MM (NBR 7362)                                                                                                                                                                                                                                                                                                                                                                                                                                                     </t>
  </si>
  <si>
    <t>353,13</t>
  </si>
  <si>
    <t xml:space="preserve">TUBO COLETOR DE ESGOTO PVC, JEI, DN 350 MM (NBR 7362)                                                                                                                                                                                                                                                                                                                                                                                                                                                     </t>
  </si>
  <si>
    <t>499,05</t>
  </si>
  <si>
    <t xml:space="preserve">TUBO COLETOR DE ESGOTO PVC, JEI, DN 400 MM (NBR 7362)                                                                                                                                                                                                                                                                                                                                                                                                                                                     </t>
  </si>
  <si>
    <t>581,21</t>
  </si>
  <si>
    <t xml:space="preserve">TUBO COLETOR DE ESGOTO, PVC, JEI, DN 150 MM  (NBR 7362)                                                                                                                                                                                                                                                                                                                                                                                                                                                   </t>
  </si>
  <si>
    <t>86,25</t>
  </si>
  <si>
    <t xml:space="preserve">CABO DE ACO GALVANIZADO, DIAMETRO 12,7 MM (1/2"), COM ALMA DE FIBRA 6 X 25 F                                                                                                                                                                                                                                                                                                                                                                                                                              </t>
  </si>
  <si>
    <t>66,40</t>
  </si>
  <si>
    <t xml:space="preserve">CABO DE ACO GALVANIZADO, DIAMETRO 9,53 MM (3/8"), COM ALMA DE FIBRA 6 X 25 F                                                                                                                                                                                                                                                                                                                                                                                                                              </t>
  </si>
  <si>
    <t>65,77</t>
  </si>
  <si>
    <t xml:space="preserve">CABO DE ACO GALVANIZADO, DIAMETRO 12,7 MM (1/2"), COM ALMA DE ACO CABO INDEPENDENTE 6 X 25 F                                                                                                                                                                                                                                                                                                                                                                                                              </t>
  </si>
  <si>
    <t>69,58</t>
  </si>
  <si>
    <t xml:space="preserve">CONCRETO BETUMINOSO USINADO A QUENTE (CBUQ) PARA PAVIMENTACAO ASFALTICA, PADRAO DNIT, PARA BINDER, COM CAP 50/70 - AQUISICAO POSTO USINA                                                                                                                                                                                                                                                                                                                                                                  </t>
  </si>
  <si>
    <t xml:space="preserve">CERA LIQUIDA INCOLOR MULTIPISO                                                                                                                                                                                                                                                                                                                                                                                                                                                                            </t>
  </si>
  <si>
    <t xml:space="preserve">PEITORIL PRE-MOLDADO EM GRANILITE, MARMORITE OU GRANITINA, L = *15* CM                                                                                                                                                                                                                                                                                                                                                                                                                                    </t>
  </si>
  <si>
    <t xml:space="preserve">TUBO DE REVESTIMENTO, EM ACO, CORPO SCHEDULE 40, PONTEIRA SCHEDULE 80, ROSQUEAVEL E SEGMENTADO PARA PERFURACAO, DIAMETRO 6'' (200 MM)                                                                                                                                                                                                                                                                                                                                                                     </t>
  </si>
  <si>
    <t>1.870,25</t>
  </si>
  <si>
    <t xml:space="preserve">TUBO DE REVESTIMENTO, EM ACO, CORPO SCHEDULE 40, PONTEIRA SCHEDULE 80, ROSQUEAVEL E SEGMENTADO PARA PERFURACAO, DIAMETRO 10'' (310 MM)                                                                                                                                                                                                                                                                                                                                                                    </t>
  </si>
  <si>
    <t>4.035,06</t>
  </si>
  <si>
    <t xml:space="preserve">TUBO DE REVESTIMENTO, EM ACO, CORPO SCHEDULE 40, PONTEIRA SCHEDULE 80, ROSQUEAVEL E SEGMENTADO PARA PERFURACAO, DIAMETRO 14'' (400 MM)                                                                                                                                                                                                                                                                                                                                                                    </t>
  </si>
  <si>
    <t>5.735,85</t>
  </si>
  <si>
    <t xml:space="preserve">TUBO DE REVESTIMENTO, EM ACO, CORPO SCHEDULE 40, PONTEIRA SCHEDULE 80, ROSQUEAVEL E SEGMENTADO PARA PERFURACAO, DIAMETRO 16'' (450 MM)                                                                                                                                                                                                                                                                                                                                                                    </t>
  </si>
  <si>
    <t>7.576,24</t>
  </si>
  <si>
    <t xml:space="preserve">CAVALO MECANICO TRACAO 4X2, PESO BRUTO TOTAL 16000 KG, CAPACIDADE MAXIMA DE TRACAO *80000* KG, POTENCIA *380* CV (INCLUI CABINE E CHASSI, NAO INCLUI SEMIRREBOQUE)                                                                                                                                                                                                                                                                                                                                        </t>
  </si>
  <si>
    <t xml:space="preserve">LUMINARIA DE LED PARA ILUMINACAO PUBLICA, DE 98 W ATE 137 W, INVOLUCRO EM ALUMINIO OU ACO INOX                                                                                                                                                                                                                                                                                                                                                                                                            </t>
  </si>
  <si>
    <t>507,77</t>
  </si>
  <si>
    <t xml:space="preserve">LUMINARIA DE LED PARA ILUMINACAO PUBLICA, DE 33 W ATE 50 W, INVOLUCRO EM ALUMINIO OU ACO INOX                                                                                                                                                                                                                                                                                                                                                                                                             </t>
  </si>
  <si>
    <t>206,15</t>
  </si>
  <si>
    <t xml:space="preserve">LUMINARIA DE LED PARA ILUMINACAO PUBLICA, DE 51 W ATE 67 W, INVOLUCRO EM ALUMINIO OU ACO INOX                                                                                                                                                                                                                                                                                                                                                                                                             </t>
  </si>
  <si>
    <t>380,42</t>
  </si>
  <si>
    <t xml:space="preserve">LUMINARIA DE LED PARA ILUMINACAO PUBLICA, DE 68 W ATE 97 W, INVOLUCRO EM ALUMINIO OU ACO INOX                                                                                                                                                                                                                                                                                                                                                                                                             </t>
  </si>
  <si>
    <t>421,10</t>
  </si>
  <si>
    <t xml:space="preserve">LUMINARIA DE LED PARA ILUMINACAO PUBLICA, DE 138 W ATE 180 W, INVOLUCRO EM ALUMINIO OU ACO INOX                                                                                                                                                                                                                                                                                                                                                                                                           </t>
  </si>
  <si>
    <t>685,99</t>
  </si>
  <si>
    <t xml:space="preserve">LUMINARIA DE LED PARA ILUMINACAO PUBLICA, DE 181 W ATE 239 W, INVOLUCRO EM ALUMINIO OU ACO INOX                                                                                                                                                                                                                                                                                                                                                                                                           </t>
  </si>
  <si>
    <t>796,83</t>
  </si>
  <si>
    <t xml:space="preserve">LUMINARIA DE LED PARA ILUMINACAO PUBLICA, DE 240 W ATE 350 W, INVOLUCRO EM ALUMINIO OU ACO INOX                                                                                                                                                                                                                                                                                                                                                                                                           </t>
  </si>
  <si>
    <t>1.320,06</t>
  </si>
  <si>
    <t xml:space="preserve">CARVAO ANTRACITO PARA FILTRO, GRAO VARIANDO DE 0,8 ATE 1,1 MM, COEFICIENTE DE UNIFORMIDADE MENOR QUE 1,7 MM (POSTO JAZIDA/PRODUTOR)                                                                                                                                                                                                                                                                                                                                                                       </t>
  </si>
  <si>
    <t>6.096,27</t>
  </si>
  <si>
    <t xml:space="preserve">CACAMBA METALICA BASCULANTE COM CAPACIDADE DE 12 M3 (INCLUI MONTAGEM, NAO INCLUI CAMINHAO)                                                                                                                                                                                                                                                                                                                                                                                                                </t>
  </si>
  <si>
    <t xml:space="preserve">CARVAO ANTRACITO PARA FILTRO, GRAO VARIANDO DE 0,8 ATE 1,1 MM, COEFICIENTE DE UNIFORMIDADE MENOR QUE 1,7 MM (DISTRIBUIDOR)                                                                                                                                                                                                                                                                                                                                                                                </t>
  </si>
  <si>
    <t xml:space="preserve">BACIA SANITARIA (VASO) CONVENCIONAL PARA USO ESPECIFICO (HOSPITAIS, CLINICAS), COM FURO FRONTAL, DE LOUCA BRANCA, SEM ASSENTO                                                                                                                                                                                                                                                                                                                                                                             </t>
  </si>
  <si>
    <t>617,36</t>
  </si>
  <si>
    <t xml:space="preserve">ACO CA-25, 16,0 MM, BARRA DE TRANSFERENCIA                                                                                                                                                                                                                                                                                                                                                                                                                                                                </t>
  </si>
  <si>
    <t xml:space="preserve">ACO CA-25, 20,0 MM, BARRA DE TRANSFERENCIA                                                                                                                                                                                                                                                                                                                                                                                                                                                                </t>
  </si>
  <si>
    <t>14,11</t>
  </si>
  <si>
    <t xml:space="preserve">ACO CA-25, 25,0 MM, BARRA DE TRANSFERENCIA                                                                                                                                                                                                                                                                                                                                                                                                                                                                </t>
  </si>
  <si>
    <t xml:space="preserve">ACO CA-25, 32,0 MM, BARRA DE TRANSFERENCIA                                                                                                                                                                                                                                                                                                                                                                                                                                                                </t>
  </si>
  <si>
    <t xml:space="preserve">TELA DE ACO SOLDADA NERVURADA, CA-60, Q-159, (2,52 KG/M2), DIAMETRO DO FIO = 4,5 MM, LARGURA =  2,45 M, ESPACAMENTO DA MALHA = 10 X 10 CM                                                                                                                                                                                                                                                                                                                                                                 </t>
  </si>
  <si>
    <t xml:space="preserve">TRELICA NERVURADA (ESPACADOR), ALTURA = 120,0 MM, DIAMETRO DOS BANZOS INFERIORES E SUPERIOR = 6,0 MM, DIAMETRO DA DIAGONAL = 4,2 MM                                                                                                                                                                                                                                                                                                                                                                       </t>
  </si>
  <si>
    <t xml:space="preserve">LONA PLASTICA EXTRA FORTE PRETA, E = 200 MICRA                                                                                                                                                                                                                                                                                                                                                                                                                                                            </t>
  </si>
  <si>
    <t xml:space="preserve">AGENTE DE CURA, PROTETOR DA EVAPORACAO DA AGUA DE HIDRATACAO DO CONCRETO                                                                                                                                                                                                                                                                                                                                                                                                                                  </t>
  </si>
  <si>
    <t xml:space="preserve">AR CONDICIONADO SPLIT INVERTER, PISO TETO, 18000 BTU/H, CICLO FRIO, 60HZ, CLASSIFICACAO ENERGETICA A OU B (SELO PROCEL), GAS HFC, CONTROLE S/FIO                                                                                                                                                                                                                                                                                                                                                          </t>
  </si>
  <si>
    <t>9.050,98</t>
  </si>
  <si>
    <t xml:space="preserve">AR CONDICIONADO SPLIT INVERTER, PISO TETO, 24000 BTU/H, CICLO FRIO, 60HZ, CLASSIFICACAO ENERGETICA A OU B (SELO PROCEL), GAS HFC, CONTROLE S/FIO                                                                                                                                                                                                                                                                                                                                                          </t>
  </si>
  <si>
    <t>10.146,89</t>
  </si>
  <si>
    <t xml:space="preserve">AR CONDICIONADO SPLIT INVERTER, PISO TETO, 36000 BTU/H, CICLO FRIO, 60HZ, CLASSIFICACAO ENERGETICA A OU B (SELO PROCEL), GAS HFC, CONTROLE S/FIO                                                                                                                                                                                                                                                                                                                                                          </t>
  </si>
  <si>
    <t>11.463,83</t>
  </si>
  <si>
    <t xml:space="preserve">AR CONDICIONADO SPLIT INVERTER, PISO TETO, 48000 BTU/H, CICLO FRIO, 60HZ, CLASSIFICACAO ENERGETICA A OU B (SELO PROCEL), GAS HFC, CONTROLE S/FIO                                                                                                                                                                                                                                                                                                                                                          </t>
  </si>
  <si>
    <t>15.756,19</t>
  </si>
  <si>
    <t xml:space="preserve">AR CONDICIONADO SPLIT INVERTER, PISO TETO, APRESENTANDO ENTRE 54000 E 58000 BTU/H, CICLO FRIO, 60HZ, CLASSIFICACAO ENERGETICA A OU B (SELO PROCEL), GAS HFC, CONTROLE S/FIO                                                                                                                                                                                                                                                                                                                               </t>
  </si>
  <si>
    <t>19.116,30</t>
  </si>
  <si>
    <t xml:space="preserve">AR CONDICIONADO SPLIT INVERTER, HI-WALL (PAREDE), 18000 BTU/H, CICLO FRIO, 60HZ, CLASSIFICACAO A (SELO PROCEL), GAS HFC, CONTROLE S/FIO                                                                                                                                                                                                                                                                                                                                                                   </t>
  </si>
  <si>
    <t>3.490,00</t>
  </si>
  <si>
    <t xml:space="preserve">AR CONDICIONADO SPLIT INVERTER, HI-WALL (PAREDE), 9000 BTU/H, CICLO FRIO, 60HZ, CLASSIFICACAO A (SELO PROCEL), GAS HFC, CONTROLE S/FIO                                                                                                                                                                                                                                                                                                                                                                    </t>
  </si>
  <si>
    <t>2.099,56</t>
  </si>
  <si>
    <t xml:space="preserve">AR CONDICIONADO SPLIT INVERTER, HI-WALL (PAREDE), 12000 BTU/H, CICLO FRIO, 60HZ, CLASSIFICACAO A (SELO PROCEL), GAS HFC, CONTROLE S/FIO                                                                                                                                                                                                                                                                                                                                                                   </t>
  </si>
  <si>
    <t>2.350,91</t>
  </si>
  <si>
    <t xml:space="preserve">ALONGADOR COM TRES ALTURAS, EM TUBO DE ACO CARBONO, PINTURA NO PROCESSO ELETROSTATICO - EQUIPAMENTO DE GINASTICA PARA ACADEMIA AO AR LIVRE / ACADEMIA DA TERCEIRA IDADE - ATI                                                                                                                                                                                                                                                                                                                             </t>
  </si>
  <si>
    <t>2.271,00</t>
  </si>
  <si>
    <t xml:space="preserve">ESQUI TRIPLO, EM TUBO DE ACO CARBONO, PINTURA NO PROCESSO ELETROSTATICO - EQUIPAMENTO DE GINASTICA PARA ACADEMIA AO AR LIVRE / ACADEMIA DA TERCEIRA IDADE - ATI                                                                                                                                                                                                                                                                                                                                           </t>
  </si>
  <si>
    <t>6.025,10</t>
  </si>
  <si>
    <t xml:space="preserve">MULTIEXERCITADOR COM SEIS FUNCOES, EM TUBO DE ACO CARBONO, PINTURA NO PROCESSO ELETROSTATICO - EQUIPAMENTO DE GINASTICA PARA ACADEMIA AO AR LIVRE / ACADEMIA DA TERCEIRA IDADE - ATI                                                                                                                                                                                                                                                                                                                      </t>
  </si>
  <si>
    <t>6.434,22</t>
  </si>
  <si>
    <t xml:space="preserve">PRESSAO DE PERNAS TRIPLO, EM TUBO DE ACO CARBONO, PINTURA NO PROCESSO ELETROSTATICO - EQUIPAMENTO DE GINASTICA PARA ACADEMIA AO AR LIVRE / ACADEMIA DA TERCEIRA IDADE - ATI                                                                                                                                                                                                                                                                                                                               </t>
  </si>
  <si>
    <t>3.957,85</t>
  </si>
  <si>
    <t xml:space="preserve">ROTACAO DIAGONAL DUPLA, APARELHO TRIPLO, EM TUBO DE ACO CARBONO, PINTURA NO PROCESSO ELETROSTATICO - EQUIPAMENTO DE GINASTICA PARA ACADEMIA AO AR LIVRE / ACADEMIA DA TERCEIRA IDADE - ATI                                                                                                                                                                                                                                                                                                                </t>
  </si>
  <si>
    <t>2.424,64</t>
  </si>
  <si>
    <t xml:space="preserve">SIMULADOR DE CAMINHADA TRIPLO, EM TUBO DE ACO CARBONO, PINTURA NO PROCESSO ELETROSTATICO - EQUIPAMENTO DE GINASTICA PARA ACADEMIA AO AR LIVRE / ACADEMIA DA TERCEIRA IDADE - ATI                                                                                                                                                                                                                                                                                                                          </t>
  </si>
  <si>
    <t>4.789,18</t>
  </si>
  <si>
    <t xml:space="preserve">SIMULADOR DE CAVALGADA TRIPLO, EM TUBO DE ACO CARBONO, PINTURA NO PROCESSO ELETROSTATICO - EQUIPAMENTO DE GINASTICA PARA ACADEMIA AO AR LIVRE / ACADEMIA DA TERCEIRA IDADE - ATI                                                                                                                                                                                                                                                                                                                          </t>
  </si>
  <si>
    <t>5.175,40</t>
  </si>
  <si>
    <t xml:space="preserve">SIMULADOR DE REMO INDIVIDUAL, EM TUBO DE ACO CARBONO, PINTURA NO PROCESSO ELETROSTATICO - EQUIPAMENTO DE GINASTICA PARA ACADEMIA AO AR LIVRE / ACADEMIA DA TERCEIRA IDADE - ATI                                                                                                                                                                                                                                                                                                                           </t>
  </si>
  <si>
    <t>2.580,78</t>
  </si>
  <si>
    <t xml:space="preserve">SURF DUPLO, EM TUBO DE ACO CARBONO, PINTURA NO PROCESSO ELETROSTATICO - EQUIPAMENTO DE GINASTICA PARA ACADEMIA AO AR LIVRE / ACADEMIA DA TERCEIRA IDADE - ATI                                                                                                                                                                                                                                                                                                                                             </t>
  </si>
  <si>
    <t>2.701,34</t>
  </si>
  <si>
    <t xml:space="preserve">ROTACAO VERTICAL DUPLO, EM TUBO DE ACO CARBONO, PINTURA NO PROCESSO ELETROSTATICO - EQUIPAMENTO DE GINASTICA PARA ACADEMIA AO AR LIVRE / ACADEMIA DA TERCEIRA IDADE - ATI                                                                                                                                                                                                                                                                                                                                 </t>
  </si>
  <si>
    <t>1.843,37</t>
  </si>
  <si>
    <t xml:space="preserve">PLACA ORIENTATIVA SOBRE EXERCÍCIOS, 2,00M X 1,00M, EM TUBO DE ACO CARBONO, PINTURA NO PROCESSO ELETROSTATICO - PARA ACADEMIA AO AR LIVRE / ACADEMIA DA TERCEIRA IDADE - ATI                                                                                                                                                                                                                                                                                                                               </t>
  </si>
  <si>
    <t>2.090,75</t>
  </si>
  <si>
    <t xml:space="preserve">BANCO COM ENCOSTO, 1,60M* DE COMPRIMENTO, EM TUBO DE ACO CARBONO E PINTURA NO PROCESSO ELETROSTATICO - PARA ACADEMIA AO AR LIVRE / ACADEMIA DA TERCEIRA IDADE - ATI                                                                                                                                                                                                                                                                                                                                       </t>
  </si>
  <si>
    <t>1.207,84</t>
  </si>
  <si>
    <t xml:space="preserve">LIXEIRA DUPLA, COM CAPACIDADE VOLUMETRICA DE 60L*, FABRICADA EM TUBO DE ACO CARBONO, CESTOS EM CHAPA DE ACO E PINTURA NO PROCESSO ELETROSTATICO - PARA ACADEMIA AO AR LIVRE / ACADEMIA DA TERCEIRA IDADE - ATI                                                                                                                                                                                                                                                                                            </t>
  </si>
  <si>
    <t>1.235,91</t>
  </si>
  <si>
    <t xml:space="preserve">MANTA DE POLIETILENO EXPANDIDO, COM 1 FACE METALIZADA PARA SUBCOBERTURA,  E = *5* MM                                                                                                                                                                                                                                                                                                                                                                                                                      </t>
  </si>
  <si>
    <t xml:space="preserve">MANTA ALUMINIZADA NAS DUAS FACES, PARA SUBCOBERTURA,  E = *2* MM                                                                                                                                                                                                                                                                                                                                                                                                                                          </t>
  </si>
  <si>
    <t>9,38</t>
  </si>
  <si>
    <t xml:space="preserve">FITA ADESIVA ALUMINIZADA, PARA INSTALACAO DE MANTAS DE SUBCOBERTURA,  L = *5* CM                                                                                                                                                                                                                                                                                                                                                                                                                          </t>
  </si>
  <si>
    <t xml:space="preserve">TUBO ACO CARBONO SEM COSTURA 1", E= *3,38 MM, SCHEDULE 40, *2,50* KG/M                                                                                                                                                                                                                                                                                                                                                                                                                                    </t>
  </si>
  <si>
    <t>72,00</t>
  </si>
  <si>
    <t xml:space="preserve">TUBO ACO CARBONO SEM COSTURA 1 1/4", E= *3,56 MM, SCHEDULE 40, *3,38* KG/M                                                                                                                                                                                                                                                                                                                                                                                                                                </t>
  </si>
  <si>
    <t>96,48</t>
  </si>
  <si>
    <t xml:space="preserve">TUBO ACO CARBONO SEM COSTURA 3", E= *5,49 MM, SCHEDULE 40, *11,28* KG/M                                                                                                                                                                                                                                                                                                                                                                                                                                   </t>
  </si>
  <si>
    <t>263,18</t>
  </si>
  <si>
    <t xml:space="preserve">TUBO ACO CARBONO SEM COSTURA 5", E= *6,55 MM, SCHEDULE 40, *21,75* KG/M                                                                                                                                                                                                                                                                                                                                                                                                                                   </t>
  </si>
  <si>
    <t>600,68</t>
  </si>
  <si>
    <t xml:space="preserve">CAP, PVC, JE, OCRE, DN 150 MM (CONEXAO PARA TUBO COLETOR DE ESGOTO)                                                                                                                                                                                                                                                                                                                                                                                                                                       </t>
  </si>
  <si>
    <t xml:space="preserve">CAP, PVC, JE, OCRE, DN 200 MM (CONEXAO PARA TUBO COLETOR DE ESGOTO)                                                                                                                                                                                                                                                                                                                                                                                                                                       </t>
  </si>
  <si>
    <t xml:space="preserve">CURVA PVC, BB, JE, 45 GRAUS, DN 250 MM, PARA TUBO CORRUGADO E/OU LISO, REDE COLETORA ESGOTO                                                                                                                                                                                                                                                                                                                                                                                                               </t>
  </si>
  <si>
    <t>468,97</t>
  </si>
  <si>
    <t xml:space="preserve">CURVA PVC, BB, JE, 90 GRAUS, DN 250 MM, PARA TUBO CORRUGADO E/OU LISO, REDE COLETORA ESGOTO                                                                                                                                                                                                                                                                                                                                                                                                               </t>
  </si>
  <si>
    <t>627,57</t>
  </si>
  <si>
    <t xml:space="preserve">CURVA PVC, BB, JE, 90 GRAUS, DN 200 MM, PARA TUBO CORRUGADO E/OU LISO, REDE COLETORA ESGOTO                                                                                                                                                                                                                                                                                                                                                                                                               </t>
  </si>
  <si>
    <t>327,64</t>
  </si>
  <si>
    <t xml:space="preserve">JUNCAO, PVC, 45 GRAUS, JE, BBB, DN 150 MM, PARA TUBO CORRUGADO E/OU LISO, REDE COLETORA DE ESGOTO                                                                                                                                                                                                                                                                                                                                                                                                         </t>
  </si>
  <si>
    <t>162,27</t>
  </si>
  <si>
    <t xml:space="preserve">SELIM PVC, COM TRAVA, JE, 90 GRAUS, DN 125 X 100 MM OU 150 X 100 MM, PARA REDE COLETORA ESGOTO                                                                                                                                                                                                                                                                                                                                                                                                            </t>
  </si>
  <si>
    <t xml:space="preserve">ACO CA-25, 6,3 MM OU 8,0 MM, VERGALHAO                                                                                                                                                                                                                                                                                                                                                                                                                                                                    </t>
  </si>
  <si>
    <t xml:space="preserve">ACO CA-25, 10,0 MM, OU 12,5 MM, OU 16,0 MM, OU 20,0 MM, OU 25,0 MM, VERGALHAO                                                                                                                                                                                                                                                                                                                                                                                                                             </t>
  </si>
  <si>
    <t xml:space="preserve">ACO CA-50, 12,5 MM OU 16,0 MM, VERGALHAO                                                                                                                                                                                                                                                                                                                                                                                                                                                                  </t>
  </si>
  <si>
    <t xml:space="preserve">ACO CA-50, 20,0 MM OU 25,0 MM, VERGALHAO                                                                                                                                                                                                                                                                                                                                                                                                                                                                  </t>
  </si>
  <si>
    <t xml:space="preserve">ACO CA-50, 32,0 MM, VERGALHAO                                                                                                                                                                                                                                                                                                                                                                                                                                                                             </t>
  </si>
  <si>
    <t>11,76</t>
  </si>
  <si>
    <t xml:space="preserve">ACO CA-50, 10,0 MM, OU 12,5 MM, OU 16,0 MM, OU 20,0 MM, DOBRADO E CORTADO                                                                                                                                                                                                                                                                                                                                                                                                                                 </t>
  </si>
  <si>
    <t xml:space="preserve">ACO CA-60, 4,2 MM, OU 5,0 MM, OU 6,0 MM, OU 7,0 MM, VERGALHAO                                                                                                                                                                                                                                                                                                                                                                                                                                             </t>
  </si>
  <si>
    <t xml:space="preserve">ACO CA-60, 8,0 MM OU 9,5 MM, VERGALHAO                                                                                                                                                                                                                                                                                                                                                                                                                                                                    </t>
  </si>
  <si>
    <t>8,83</t>
  </si>
  <si>
    <t xml:space="preserve">ACO CA-60, 4,2 MM OU 5,0 MM, DOBRADO E CORTADO                                                                                                                                                                                                                                                                                                                                                                                                                                                            </t>
  </si>
  <si>
    <t>10,62</t>
  </si>
  <si>
    <t xml:space="preserve">ACO CA-60, 6,0 MM OU 7,0 MM, DOBRADO E CORTADO                                                                                                                                                                                                                                                                                                                                                                                                                                                            </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</si>
  <si>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</si>
  <si>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205,57</t>
  </si>
  <si>
    <t xml:space="preserve">PERFIL "I" DE ACO LAMINADO, ABAS PARALELAS, "W", QUALQUER BITOLA                                                                                                                                                                                                                                                                                                                                                                                                                                          </t>
  </si>
  <si>
    <t>12,05</t>
  </si>
  <si>
    <t xml:space="preserve">PERFIL "U" ENRIJECIDO DE ACO GALVANIZADO, DOBRADO, 150 X 60 X 20 MM, E = 3,00 MM OU 200 X 75 X 25 MM, E = 3,75 MM                                                                                                                                                                                                                                                                                                                                                                                         </t>
  </si>
  <si>
    <t xml:space="preserve">CENTRO DE MEDICAO AGRUPADA, EM POLICARBONATO / PVC, COM 4 MEDIDORES E PROTECAO GERAL (INCLUI BARRAMENTO, DISJUNTORES E ACESSORIOS DE FIXACAO) (PADRAO CONCESSIONARIA LOCAL)                                                                                                                                                                                                                                                                                                                               </t>
  </si>
  <si>
    <t>2.224,48</t>
  </si>
  <si>
    <t xml:space="preserve">CENTRO DE MEDICAO AGRUPADA, EM POLICARBONATO / PVC, COM 8 MEDIDORES E PROTECAO GERAL (INCLUI BARRAMENTO, DISJUNTORES E ACESSORIOS DE FIXACAO) (PADRAO CONCESSIONARIA LOCAL)                                                                                                                                                                                                                                                                                                                               </t>
  </si>
  <si>
    <t>4.909,20</t>
  </si>
  <si>
    <t xml:space="preserve">CENTRO DE MEDICAO AGRUPADA, EM POLICARBONATO / PVC, COM 12 MEDIDORES E PROTECAO GERAL (INCLUI BARRAMENTO, DISJUNTORES E ACESSORIOS DE FIXACAO) (PADRAO CONCESSIONARIA LOCAL)                                                                                                                                                                                                                                                                                                                              </t>
  </si>
  <si>
    <t>9.572,94</t>
  </si>
  <si>
    <t xml:space="preserve">CENTRO DE MEDICAO AGRUPADA, EM POLICARBONATO / PVC, COM 16 MEDIDORES E PROTECAO GERAL (INCLUI BARRAMENTO, DISJUNTORES E ACESSORIOS DE FIXACAO) (PADRAO CONCESSIONARIA LOCAL)                                                                                                                                                                                                                                                                                                                              </t>
  </si>
  <si>
    <t>12.763,92</t>
  </si>
  <si>
    <t xml:space="preserve">CAIXA DE DERIVACAO PARA MEDIDOR DE ENERGIA, COM BARRAMENTO POLIFASICO, EM POLICARBONATO / TERMOPLASTICO - MODULO (PADRAO CONCESSIONARIA LOCAL)                                                                                                                                                                                                                                                                                                                                                            </t>
  </si>
  <si>
    <t>410,83</t>
  </si>
  <si>
    <t xml:space="preserve">CAIXA DE DERIVACAO PARA MEDIDOR DE ENERGIA, COM BARRAMENTO MONOFASICO, EM POLICARBONATO / TERMOPLASTICO - MODULO (PADRAO CONCESSIONARIA LOCAL)                                                                                                                                                                                                                                                                                                                                                            </t>
  </si>
  <si>
    <t>386,59</t>
  </si>
  <si>
    <t xml:space="preserve">CAIXA MODULAR PARA MEDIDOR DE ENERGIA AGRUPADA, EM POLICARBONATO /  TERMOPLASTICO, COM SUPORTE PARA DISJUNTOR (PADRAO DA CONCESSIONARIA LOCAL)                                                                                                                                                                                                                                                                                                                                                            </t>
  </si>
  <si>
    <t>229,19</t>
  </si>
  <si>
    <t xml:space="preserve">CAIXA DE PASSAGEM ELETRICA DE PAREDE, DE EMBUTIR, EM TERMOPLASTICO / PVC, COM TAMPA APARAFUSADA, DIMENSOES 400 X 400 X *120* MM                                                                                                                                                                                                                                                                                                                                                                           </t>
  </si>
  <si>
    <t>347,81</t>
  </si>
  <si>
    <t xml:space="preserve">CAIXA DE PASSAGEM ELETRICA DE PAREDE, DE SOBREPOR, EM TERMOPLASTICO / PVC, COM TAMPA APARAFUSADA, DIMENSOES, 150 X 150 X *100* MM                                                                                                                                                                                                                                                                                                                                                                         </t>
  </si>
  <si>
    <t>69,80</t>
  </si>
  <si>
    <t xml:space="preserve">CAIXA DE PASSAGEM ELETRICA DE PAREDE, DE SOBREPOR, EM TERMOPLASTICO / PVC, COM TAMPA APARAFUSA, DIMENSOES 200 X 200 X *100* MM                                                                                                                                                                                                                                                                                                                                                                            </t>
  </si>
  <si>
    <t>117,82</t>
  </si>
  <si>
    <t xml:space="preserve">QUADRO DE DISTRIBUICAO, EM PVC, DE EMBUTIR, COM BARRAMENTO TERRA / NEUTRO, PARA 48 DISJUNTORES DIN                                                                                                                                                                                                                                                                                                                                                                                                        </t>
  </si>
  <si>
    <t>683,63</t>
  </si>
  <si>
    <t xml:space="preserve">CAIXA DE PASSAGEM ELETRICA DE PAREDE, DE SOBREPOR, EM PVC, COM TAMPA APARAFUSADA, DIMENSOES 300 X 300 X *100* MM                                                                                                                                                                                                                                                                                                                                                                                          </t>
  </si>
  <si>
    <t>211,49</t>
  </si>
  <si>
    <t xml:space="preserve">CAIXA DE PASSAGEM ELETRICA DE PAREDE, DE SOBREPOR, EM PVC, COM TAMPA APARAFUSADA, DIMENSOES, 400 X 400 X *120* MM                                                                                                                                                                                                                                                                                                                                                                                         </t>
  </si>
  <si>
    <t>311,42</t>
  </si>
  <si>
    <t xml:space="preserve">CAIXA DE PASSAGEM ELETRICA, PARA PISO, EM PVC, DIMENSOES DE 3/4" A 4"                                                                                                                                                                                                                                                                                                                                                                                                                                     </t>
  </si>
  <si>
    <t>825,66</t>
  </si>
  <si>
    <t xml:space="preserve">CHAPA DE ACO CARBONO GALVANIZADA, PERFURADA (GRADE FUROS) E = 1,5 MM, DIAMETRO DO FURO = 9,52 MM (FUROS ALTERNADOS HORIZ.)                                                                                                                                                                                                                                                                                                                                                                                </t>
  </si>
  <si>
    <t>51,21</t>
  </si>
  <si>
    <t xml:space="preserve">CHAPA DE ACO GALVANIZADA BITOLA GSG 24, E = 0,64 (5,12 KG/M2)                                                                                                                                                                                                                                                                                                                                                                                                                                             </t>
  </si>
  <si>
    <t xml:space="preserve">CHAPA EM ACO GALVANIZADO PARA STEEL DECK, COM NERVURAS TRAPEZOIDAIS, LARGURA UTIL DE 915 MM E ESPESSURA DE 0,95 MM                                                                                                                                                                                                                                                                                                                                                                                        </t>
  </si>
  <si>
    <t>134,74</t>
  </si>
  <si>
    <t xml:space="preserve">CHAPA EM ACO GALVANIZADO PARA STEEL DECK, COM NERVURAS TRAPEZOIDAIS, LARGURA UTIL DE 915 MM E ESPESSURA DE 1,25 MM                                                                                                                                                                                                                                                                                                                                                                                        </t>
  </si>
  <si>
    <t>174,74</t>
  </si>
  <si>
    <t xml:space="preserve">CHAPA EM ACO GALVANIZADO PARA STEEL DECK, COM NERVURAS TRAPEZOIDAIS, LARGURA UTIL DE 915 MM E ESPESSURA DE 0,80 MM                                                                                                                                                                                                                                                                                                                                                                                        </t>
  </si>
  <si>
    <t>115,39</t>
  </si>
  <si>
    <t xml:space="preserve">TELA DE ACO SOLDADA NERVURADA, CA-60, Q-283 (4,48 KG/M2), DIAMETRO DO FIO = 6,0 MM, LARGURA = 2,45 X 6,00 M DE COMPRIMENTO, ESPACAMENTO DA MALHA = 10 X 10 CM                                                                                                                                                                                                                                                                                                                                             </t>
  </si>
  <si>
    <t>38,84</t>
  </si>
  <si>
    <t xml:space="preserve">ARAME GALVANIZADO 12 BWG, D = 2,76 MM (0,048 KG/M) OU 14 BWG, D = 2,11 MM (0,026 KG/M)                                                                                                                                                                                                                                                                                                                                                                                                                    </t>
  </si>
  <si>
    <t>20,79</t>
  </si>
  <si>
    <t xml:space="preserve">ARAME GALVANIZADO 6 BWG, D = 5,16 MM (0,157 KG/M), OU 8 BWG, D = 4,19 MM (0,101 KG/M), OU 10 BWG, D = 3,40 MM (0,0713 KG/M)                                                                                                                                                                                                                                                                                                                                                                               </t>
  </si>
  <si>
    <t xml:space="preserve">ARAME RECOZIDO 16 BWG, D = 1,65 MM (0,016 KG/M) OU 18 BWG, D = 1,25 MM (0,01 KG/M)                                                                                                                                                                                                                                                                                                                                                                                                                        </t>
  </si>
  <si>
    <t xml:space="preserve">SELANTE MONOCOMPONENTE A BASE DE SILICONE DE BAIXO MODULO, PARA JUNTAS DE PAVIMENTACAO                                                                                                                                                                                                                                                                                                                                                                                                                    </t>
  </si>
  <si>
    <t>199,33</t>
  </si>
  <si>
    <t xml:space="preserve">SELANTE ACRILICO PARA TRATAMENTO / ACABAMENTO SUPERFICIAL DE CONCRETO ESTAMPADO, APARENTE, PEDRAS E OUTROS                                                                                                                                                                                                                                                                                                                                                                                                </t>
  </si>
  <si>
    <t xml:space="preserve">DESMOLDANTE PARA CONCRETO ESTAMPADO                                                                                                                                                                                                                                                                                                                                                                                                                                                                       </t>
  </si>
  <si>
    <t>47,82</t>
  </si>
  <si>
    <t xml:space="preserve">ENDURECEDOR MINERAL DE BASE CIMENTICIA PARA PISO DE CONCRETO                                                                                                                                                                                                                                                                                                                                                                                                                                              </t>
  </si>
  <si>
    <t xml:space="preserve">MEMBRANA IMPERMEABILIZANTE ACRILICA MONOCOMPONENTE                                                                                                                                                                                                                                                                                                                                                                                                                                                        </t>
  </si>
  <si>
    <t>29,48</t>
  </si>
  <si>
    <t xml:space="preserve">MEMBRANA IMPERMEABILIZANTE A BASE DE POLIURETANO                                                                                                                                                                                                                                                                                                                                                                                                                                                          </t>
  </si>
  <si>
    <t>76,11</t>
  </si>
  <si>
    <t xml:space="preserve">AR CONDICIONADO SPLIT INVERTER, HI-WALL (PAREDE), 24000 BTU/H, CICLO FRIO, 60HZ, CLASSIFICACAO A - SELO PROCEL, GAS HFC, CONTROLE S/FIO                                                                                                                                                                                                                                                                                                                                                                   </t>
  </si>
  <si>
    <t>4.823,51</t>
  </si>
  <si>
    <t xml:space="preserve">AR CONDICIONADO SPLIT ON/OFF, PISO TETO, 18.000 BTU/H, CICLO FRIO, 60HZ, CLASSIFICACAO ENERGETICA C - SELO PROCEL, GAS HFC, CONTROLE S/FIO                                                                                                                                                                                                                                                                                                                                                                </t>
  </si>
  <si>
    <t>5.057,73</t>
  </si>
  <si>
    <t xml:space="preserve">AR CONDICIONADO SPLIT ON/OFF, PISO TETO, 24.000 BTU/H, CICLO FRIO, 60HZ, CLASSIFICACAO ENERGETICA C - SELO PROCEL, GAS HFC, CONTROLE S/FIO                                                                                                                                                                                                                                                                                                                                                                </t>
  </si>
  <si>
    <t>5.334,89</t>
  </si>
  <si>
    <t xml:space="preserve">AR CONDICIONADO SPLIT ON/OFF, PISO TETO, 36.000 BTU/H, CICLO FRIO, 60HZ, CLASSIFICACAO ENERGETICA C - SELO PROCEL, GAS HFC, CONTROLE S/FIO                                                                                                                                                                                                                                                                                                                                                                </t>
  </si>
  <si>
    <t>7.079,45</t>
  </si>
  <si>
    <t xml:space="preserve">AR CONDICIONADO SPLIT ON/OFF, PISO TETO, 48.000 BTU/H, CICLO FRIO, 60HZ, CLASSIFICACAO ENERGETICA C - SELO PROCEL, GAS HFC, CONTROLE S/FIO                                                                                                                                                                                                                                                                                                                                                                </t>
  </si>
  <si>
    <t>8.577,69</t>
  </si>
  <si>
    <t xml:space="preserve">AR CONDICIONADO SPLIT ON/OFF, PISO TETO, 60.000 BTU/H, CICLO FRIO, 60HZ, CLASSIFICACAO ENERGETICA C - SELO PROCEL, GAS HFC, CONTROLE S/FIO                                                                                                                                                                                                                                                                                                                                                                </t>
  </si>
  <si>
    <t>9.648,47</t>
  </si>
  <si>
    <t xml:space="preserve">AR CONDICIONADO SPLIT ON/OFF, HI-WALL (PAREDE), 12000 BTUS/H, CICLO FRIO, 60 HZ, CLASSIFICACAO ENERGETICA A - SELO PROCEL, GAS HFC, CONTROLE S/ FIO                                                                                                                                                                                                                                                                                                                                                       </t>
  </si>
  <si>
    <t>1.886,76</t>
  </si>
  <si>
    <t xml:space="preserve">AR CONDICIONADO SPLIT ON/OFF, HI-WALL (PAREDE), 18000 BTUS/H, CICLO FRIO, 60 HZ, CLASSIFICACAO ENERGETICA A - SELO PROCEL, GAS HFC, CONTROLE S/ FIO                                                                                                                                                                                                                                                                                                                                                       </t>
  </si>
  <si>
    <t>2.714,79</t>
  </si>
  <si>
    <t xml:space="preserve">AR CONDICIONADO SPLIT ON/OFF, HI-WALL (PAREDE), 24000 BTUS/H, CICLO FRIO, 60 HZ, CLASSIFICACAO ENERGETICA A - SELO PROCEL, GAS HFC, CONTROLE S/ FIO                                                                                                                                                                                                                                                                                                                                                       </t>
  </si>
  <si>
    <t>3.556,13</t>
  </si>
  <si>
    <t xml:space="preserve">AR CONDICIONADO SPLIT ON/OFF, HI-WALL (PAREDE), 9000 BTUS/H, CICLO FRIO, 60 HZ, CLASSIFICACAO ENERGETICA A - SELO PROCEL, GAS HFC, CONTROLE S/ FIO                                                                                                                                                                                                                                                                                                                                                        </t>
  </si>
  <si>
    <t>1.616,33</t>
  </si>
  <si>
    <t xml:space="preserve">AR CONDICIONADO SPLIT ON/OFF, CASSETE (TETO), FRIO 4 VIAS 18000 BTUS/H, CLASSIFICACAO ENERGETICA C - SELO PROCEL, GAS HFC, CONTROLE S/ FIO                                                                                                                                                                                                                                                                                                                                                                </t>
  </si>
  <si>
    <t>5.547,98</t>
  </si>
  <si>
    <t xml:space="preserve">AR CONDICIONADO SPLIT ON/OFF, CASSETE (TETO), FRIO 4 VIAS 24000 BTUS/H, CLASSIFICACAO ENERGETICA C - SELO PROCEL, GAS HFC, CONTROLE S/ FIO                                                                                                                                                                                                                                                                                                                                                                </t>
  </si>
  <si>
    <t>6.875,92</t>
  </si>
  <si>
    <t xml:space="preserve">AR CONDICIONADO SPLIT ON/OFF, CASSETE (TETO), FRIO 4 VIAS 36000 BTUS/H, CLASSIFICACAO ENERGETICA C - SELO PROCEL, GAS HFC, CONTROLE S/ FIO                                                                                                                                                                                                                                                                                                                                                                </t>
  </si>
  <si>
    <t>10.217,46</t>
  </si>
  <si>
    <t xml:space="preserve">AR CONDICIONADO SPLIT ON/OFF, CASSETE (TETO), FRIO 4 VIAS 48000 BTUS/H, CLASSIFICACAO ENERGETICA C - SELO PROCEL, GAS HFC, CONTROLE S/ FIO                                                                                                                                                                                                                                                                                                                                                                </t>
  </si>
  <si>
    <t>10.591,86</t>
  </si>
  <si>
    <t xml:space="preserve">AR CONDICIONADO SPLIT ON/OFF, CASSETE (TETO), FRIO 4 VIAS 60000 BTUS/H, CLASSIFICACAO ENERGETICA C - SELO PROCEL, GAS HFC, CONTROLE S/ FIO                                                                                                                                                                                                                                                                                                                                                                </t>
  </si>
  <si>
    <t>12.154,93</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</si>
  <si>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</si>
  <si>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 xml:space="preserve">CONCRETO USINADO BOMBEAVEL, CLASSE DE RESISTENCIA C30, COM BRITA 0 E 1, SLUMP = 220 +/- 30 MM, EXCLUI SERVICO DE BOMBEAMENTO (NBR 8953)                                                                                                                                                                                                                                                                                                                                                                   </t>
  </si>
  <si>
    <t>551,52</t>
  </si>
  <si>
    <t xml:space="preserve">BENTONITA, ARGILA CONSTITUIDA POR  MONTMORILONITA                                                                                                                                                                                                                                                                                                                                                                                                                                                         </t>
  </si>
  <si>
    <t xml:space="preserve">MEIO-FIO OU GUIA DE CONCRETO PRE-MOLDADO, TIPO CHAPEU PARA BOCA DE LOBO,  DIMENSOES *1,20* X 0,15 X 0,30 M                                                                                                                                                                                                                                                                                                                                                                                                </t>
  </si>
  <si>
    <t xml:space="preserve">TUBO DE REVESTIMENTO, EM ACO, CORPO SCHEDULE 40, PONTEIRA SCHEDULE 80, ROSQUEAVEL E SEGMENTADO PARA PERFURACAO, DIAMETRO 12" (320 MM)                                                                                                                                                                                                                                                                                                                                                                     </t>
  </si>
  <si>
    <t>4.948,61</t>
  </si>
  <si>
    <t xml:space="preserve">ANEL EM CONCRETO ARMADO, LISO, PARA POCOS DE INSPECAO, SEM FUNDO, DIAMETRO INTERNO DE 0,60 M E ALTURA DE 0,20 M                                                                                                                                                                                                                                                                                                                                                                                           </t>
  </si>
  <si>
    <t xml:space="preserve">ANEL EM CONCRETO ARMADO, LISO,  PARA FOSSAS SEPTICAS E SUMIDOUROS, COM FUNDO, DIAMETRO INTERNO DE 1,20 M E ALTURA DE 0,50 M                                                                                                                                                                                                                                                                                                                                                                               </t>
  </si>
  <si>
    <t xml:space="preserve">ANEL EM CONCRETO ARMADO, PERFURADO,  PARA FOSSAS SEPTICAS E SUMIDOUROS, SEM FUNDO, DIAMETRO INTERNO DE 1,20 M E ALTURA DE 0,50 M                                                                                                                                                                                                                                                                                                                                                                          </t>
  </si>
  <si>
    <t xml:space="preserve">ANEL EM CONCRETO ARMADO, LISO, PARA FOSSAS SEPTICAS E SUMIDOUROS, COM FUNDO, DIAMETRO INTERNO DE 3,00 M E ALTURA DE 0,50 M                                                                                                                                                                                                                                                                                                                                                                                </t>
  </si>
  <si>
    <t xml:space="preserve">TAMPA DE CONCRETO ARMADO PARA FOSSA SEPTICA, DIAMETRO NOMINAL DE 3,00 M E ESPESSURA MINIMA DE 100 MM                                                                                                                                                                                                                                                                                                                                                                                                      </t>
  </si>
  <si>
    <t xml:space="preserve">TAMPA DE CONCRETO ARMADO PARA POCO DE INSPECAO, COM FURO E TAMPINHA, DIAMETRO NOMINAL DE 3,00 M E ESPESSURA MINIMA DE 100 MM                                                                                                                                                                                                                                                                                                                                                                              </t>
  </si>
  <si>
    <t xml:space="preserve">CAIXA DE CONCRETO ARMADO PRE-MOLDADO, SEM FUNDO, QUADRADA, DIMENSOES DE 0,30 X 0,30 X 0,30 M                                                                                                                                                                                                                                                                                                                                                                                                              </t>
  </si>
  <si>
    <t xml:space="preserve">CAIXA DE CONCRETO ARMADO PRE-MOLDADO, SEM FUNDO, QUADRADA, DIMENSOES DE 0,40 X 0,40 X 0,40 M                                                                                                                                                                                                                                                                                                                                                                                                              </t>
  </si>
  <si>
    <t xml:space="preserve">CAIXA DE CONCRETO ARMADO PRE-MOLDADO, SEM FUNDO, QUADRADA, DIMENSOES DE 0,60 X 0,60 X 0,50 M                                                                                                                                                                                                                                                                                                                                                                                                              </t>
  </si>
  <si>
    <t xml:space="preserve">CAIXA DE CONCRETO ARMADO PRE-MOLDADO, SEM FUNDO, QUADRADA, DIMENSOES DE 0,80 X 0,80 X 0,50 M                                                                                                                                                                                                                                                                                                                                                                                                              </t>
  </si>
  <si>
    <t xml:space="preserve">CAIXA DE CONCRETO ARMADO PRE-MOLDADO, SEM FUNDO, QUADRADA, DIMENSOES DE 1,00 X 1,00 X 0,50 M                                                                                                                                                                                                                                                                                                                                                                                                              </t>
  </si>
  <si>
    <t xml:space="preserve">CAIXA DE CONCRETO ARMADO PRE-MOLDADO, COM FUNDO E SEM TAMPA, DIMENSOES DE 0,30 X 0,30 X 0,30 M                                                                                                                                                                                                                                                                                                                                                                                                            </t>
  </si>
  <si>
    <t xml:space="preserve">CAIXA DE CONCRETO ARMADO PRE-MOLDADO, COM FUNDO E SEM TAMPA, DIMENSOES DE 0,40 X 0,40 X 0,40 M                                                                                                                                                                                                                                                                                                                                                                                                            </t>
  </si>
  <si>
    <t xml:space="preserve">CAIXA DE CONCRETO ARMADO PRE-MOLDADO, COM FUNDO E SEM TAMPA, DIMENSOES DE 0,60 X 0,60 X 0,50 M                                                                                                                                                                                                                                                                                                                                                                                                            </t>
  </si>
  <si>
    <t xml:space="preserve">CAIXA DE CONCRETO ARMADO PRE-MOLDADO, COM FUNDO E SEM TAMPA, DIMENSOES DE 0,80 X 0,80 X 0,50 M                                                                                                                                                                                                                                                                                                                                                                                                            </t>
  </si>
  <si>
    <t xml:space="preserve">CAIXA DE CONCRETO ARMADO PRE-MOLDADO, COM FUNDO E SEM TAMPA, DIMENSOES DE 1,00 X 1,00 X 0,50 M                                                                                                                                                                                                                                                                                                                                                                                                            </t>
  </si>
  <si>
    <t xml:space="preserve">CAIXA PRE-MOLDADA PARA BOCA DE LOBO, EM CONCRETO ARMADO, COM FCK DE 25 MPA, COM DIMENSOES 1,10 X 0,65 X 1,00 M (COMPRIMENTO X LARGURA X ALTURA)                                                                                                                                                                                                                                                                                                                                                           </t>
  </si>
  <si>
    <t xml:space="preserve">CONJUNTO PRE-MOLDADO COMPOSTO POR GRELHA (0,99 X 0,45 M), QUADRO (1,10 X 0,52 M) E CANTONEIRA (1,10 X 0,35 M), EM CONCRETO ARMADO, COM FCK DE 21 MPA                                                                                                                                                                                                                                                                                                                                                      </t>
  </si>
  <si>
    <t xml:space="preserve">ANEL EM CONCRETO ARMADO, LISO, PARA POCOS DE INSPECAO, COM FUNDO, DIAMETRO INTERNO DE 0,60 M E ALTURA DE 0,50 M                                                                                                                                                                                                                                                                                                                                                                                           </t>
  </si>
  <si>
    <t xml:space="preserve">ANEL EM CONCRETO ARMADO, LISO, PARA POCOS DE VISITAS, POCOS DE INSPECAO, FOSSAS SEPTICAS E SUMIDOUROS, COM FUNDO, DIAMETRO INTERNO DE 0,80 M E ALTURA DE 0,50 M                                                                                                                                                                                                                                                                                                                                           </t>
  </si>
  <si>
    <t xml:space="preserve">ANEL EM CONCRETO ARMADO, LISO, PARA POCOS DE VISITAS, POCOS DE INSPECAO, FOSSAS SEPTICAS E SUMIDOUROS, COM FUNDO, DIAMETRO INTERNO DE 1,00 M E ALTURA DE 0,50 M                                                                                                                                                                                                                                                                                                                                           </t>
  </si>
  <si>
    <t xml:space="preserve">ANEL EM CONCRETO ARMADO, LISO, PARA POCOS DE VISITA, POCOS DE INSPECAO, FOSSAS SEPTICAS E SUMIDOUROS, COM FUNDO, DIAMETRO INTERNO DE 1,20 M E ALTURA DE 0,75 M                                                                                                                                                                                                                                                                                                                                            </t>
  </si>
  <si>
    <t xml:space="preserve">ANEL EM CONCRETO ARMADO, LISO, PARA, POCOS DE VISITA, POCOS DE INSPECAO, FOSSAS SEPTICAS E SUMIDOUROS, COM FUNDO, DIAMETRO INTERNO DE 1,50 M E ALTURA DE 1,00 M                                                                                                                                                                                                                                                                                                                                           </t>
  </si>
  <si>
    <t xml:space="preserve">ANEL EM CONCRETO ARMADO, PERFURADO, PARA FOSSAS SEPTICAS E SUMIDOUROS, SEM FUNDO, DIAMETRO INTERNO DE 2,00 M E ALTURA DE 0,50 M                                                                                                                                                                                                                                                                                                                                                                           </t>
  </si>
  <si>
    <t xml:space="preserve">ANEL EM CONCRETO ARMADO, PERFURADO, PARA FOSSAS SEPTICAS E SUMIDOUROS, SEM FUNDO, DIAMETRO INTERNO DE 2,50 M E ALTURA DE 0,50 M                                                                                                                                                                                                                                                                                                                                                                           </t>
  </si>
  <si>
    <t xml:space="preserve">ANEL EM CONCRETO ARMADO, PERFURADO, PARA FOSSAS SEPTICAS E SUMIDOUROS, SEM FUNDO, DIAMETRO INTERNO DE 3,00 M E ALTURA DE 0,50 M                                                                                                                                                                                                                                                                                                                                                                           </t>
  </si>
  <si>
    <t xml:space="preserve">FERRAMENTAS - FAMILIA ALMOXARIFE - HORISTA (ENCARGOS COMPLEMENTARES - COLETADO CAIXA)                                                                                                                                                                                                                                                                                                                                                                                                                     </t>
  </si>
  <si>
    <t xml:space="preserve">FERRAMENTAS - FAMILIA CARPINTEIRO DE FORMAS - HORISTA (ENCARGOS COMPLEMENTARES - COLETADO CAIXA)                                                                                                                                                                                                                                                                                                                                                                                                          </t>
  </si>
  <si>
    <t xml:space="preserve">FERRAMENTAS - FAMILIA ELETRICISTA - HORISTA (ENCARGOS COMPLEMENTARES - COLETADO CAIXA)                                                                                                                                                                                                                                                                                                                                                                                                                    </t>
  </si>
  <si>
    <t xml:space="preserve">FERRAMENTAS - FAMILIA ENCANADOR - HORISTA (ENCARGOS COMPLEMENTARES - COLETADO CAIXA)                                                                                                                                                                                                                                                                                                                                                                                                                      </t>
  </si>
  <si>
    <t xml:space="preserve">FERRAMENTAS - FAMILIA ENGENHEIRO CIVIL - HORISTA (ENCARGOS COMPLEMENTARES - COLETADO CAIXA)                                                                                                                                                                                                                                                                                                                                                                                                               </t>
  </si>
  <si>
    <t xml:space="preserve">FERRAMENTAS - FAMILIA ENCARREGADO GERAL - HORISTA (ENCARGOS COMPLEMENTARES - COLETADO CAIXA)                                                                                                                                                                                                                                                                                                                                                                                                              </t>
  </si>
  <si>
    <t xml:space="preserve">FERRAMENTAS - FAMILIA OPERADOR ESCAVADEIRA - HORISTA (ENCARGOS COMPLEMENTARES - COLETADO CAIXA)                                                                                                                                                                                                                                                                                                                                                                                                           </t>
  </si>
  <si>
    <t xml:space="preserve">FERRAMENTAS - FAMILIA PEDREIRO - HORISTA (ENCARGOS COMPLEMENTARES - COLETADO CAIXA)                                                                                                                                                                                                                                                                                                                                                                                                                       </t>
  </si>
  <si>
    <t xml:space="preserve">FERRAMENTAS - FAMILIA PINTOR - HORISTA (ENCARGOS COMPLEMENTARES - COLETADO CAIXA)                                                                                                                                                                                                                                                                                                                                                                                                                         </t>
  </si>
  <si>
    <t xml:space="preserve">FERRAMENTAS - FAMILIA SERVENTE - HORISTA (ENCARGOS COMPLEMENTARES - COLETADO CAIXA)                                                                                                                                                                                                                                                                                                                                                                                                                       </t>
  </si>
  <si>
    <t xml:space="preserve">FERRAMENTAS - FAMILIA SOLDADOR - HORISTA (ENCARGOS COMPLEMENTARES - COLETADO CAIXA)                                                                                                                                                                                                                                                                                                                                                                                                                       </t>
  </si>
  <si>
    <t xml:space="preserve">FERRAMENTAS - FAMILIA TOPOGRAFO - HORISTA (ENCARGOS COMPLEMENTARES - COLETADO CAIXA)                                                                                                                                                                                                                                                                                                                                                                                                                      </t>
  </si>
  <si>
    <t xml:space="preserve">FERRAMENTAS - FAMILIA ALMOXARIFE - MENSALISTA (ENCARGOS COMPLEMENTARES - COLETADO CAIXA)                                                                                                                                                                                                                                                                                                                                                                                                                  </t>
  </si>
  <si>
    <t xml:space="preserve">FERRAMENTAS - FAMILIA CARPINTEIRO DE FORMAS - MENSALISTA (ENCARGOS COMPLEMENTARES - COLETADO CAIXA)                                                                                                                                                                                                                                                                                                                                                                                                       </t>
  </si>
  <si>
    <t xml:space="preserve">FERRAMENTAS - FAMILIA ELETRICISTA - MENSALISTA (ENCARGOS COMPLEMENTARES - COLETADO CAIXA)                                                                                                                                                                                                                                                                                                                                                                                                                 </t>
  </si>
  <si>
    <t xml:space="preserve">FERRAMENTAS - FAMILIA ENCANADOR - MENSALISTA (ENCARGOS COMPLEMENTARES - COLETADO CAIXA)                                                                                                                                                                                                                                                                                                                                                                                                                   </t>
  </si>
  <si>
    <t xml:space="preserve">FERRAMENTAS - FAMILIA ENGENHEIRO CIVIL - MENSALISTA (ENCARGOS COMPLEMENTARES - COLETADO CAIXA)                                                                                                                                                                                                                                                                                                                                                                                                            </t>
  </si>
  <si>
    <t xml:space="preserve">FERRAMENTAS - FAMILIA ENCARREGADO GERAL - MENSALISTA (ENCARGOS COMPLEMENTARES - COLETADO CAIXA)                                                                                                                                                                                                                                                                                                                                                                                                           </t>
  </si>
  <si>
    <t xml:space="preserve">FERRAMENTAS - FAMILIA OPERADOR ESCAVADEIRA - MENSALISTA (ENCARGOS COMPLEMENTARES - COLETADO CAIXA)                                                                                                                                                                                                                                                                                                                                                                                                        </t>
  </si>
  <si>
    <t xml:space="preserve">FERRAMENTAS - FAMILIA PEDREIRO - MENSALISTA (ENCARGOS COMPLEMENTARES - COLETADO CAIXA)                                                                                                                                                                                                                                                                                                                                                                                                                    </t>
  </si>
  <si>
    <t xml:space="preserve">FERRAMENTAS - FAMILIA PINTOR - MENSALISTA (ENCARGOS COMPLEMENTARES - COLETADO CAIXA)                                                                                                                                                                                                                                                                                                                                                                                                                      </t>
  </si>
  <si>
    <t xml:space="preserve">FERRAMENTAS - FAMILIA SERVENTE - MENSALISTA (ENCARGOS COMPLEMENTARES - COLETADO CAIXA)                                                                                                                                                                                                                                                                                                                                                                                                                    </t>
  </si>
  <si>
    <t xml:space="preserve">FERRAMENTAS - FAMILIA SOLDADOR - MENSALISTA (ENCARGOS COMPLEMENTARES - COLETADO CAIXA)                                                                                                                                                                                                                                                                                                                                                                                                                    </t>
  </si>
  <si>
    <t xml:space="preserve">FERRAMENTAS - FAMILIA TOPOGRAFO - MENSALISTA (ENCARGOS COMPLEMENTARES - COLETADO CAIXA)                                                                                                                                                                                                                                                                                                                                                                                                                   </t>
  </si>
  <si>
    <t xml:space="preserve">EPI - FAMILIA ALMOXARIFE - HORISTA (ENCARGOS COMPLEMENTARES - COLETADO CAIXA)                                                                                                                                                                                                                                                                                                                                                                                                                             </t>
  </si>
  <si>
    <t xml:space="preserve">EPI - FAMILIA CARPINTEIRO DE FORMAS - HORISTA (ENCARGOS COMPLEMENTARES - COLETADO CAIXA)                                                                                                                                                                                                                                                                                                                                                                                                                  </t>
  </si>
  <si>
    <t xml:space="preserve">EPI - FAMILIA ELETRICISTA - HORISTA (ENCARGOS COMPLEMENTARES - COLETADO CAIXA)                                                                                                                                                                                                                                                                                                                                                                                                                            </t>
  </si>
  <si>
    <t xml:space="preserve">EPI - FAMILIA ENCANADOR - HORISTA (ENCARGOS COMPLEMENTARES - COLETADO CAIXA)                                                                                                                                                                                                                                                                                                                                                                                                                              </t>
  </si>
  <si>
    <t xml:space="preserve">EPI - FAMILIA ENGENHEIRO CIVIL - HORISTA (ENCARGOS COMPLEMENTARES - COLETADO CAIXA)                                                                                                                                                                                                                                                                                                                                                                                                                       </t>
  </si>
  <si>
    <t xml:space="preserve">EPI - FAMILIA ENCARREGADO GERAL - HORISTA (ENCARGOS COMPLEMENTARES - COLETADO CAIXA)                                                                                                                                                                                                                                                                                                                                                                                                                      </t>
  </si>
  <si>
    <t xml:space="preserve">EPI - FAMILIA OPERADOR ESCAVADEIRA - HORISTA (ENCARGOS COMPLEMENTARES - COLETADO CAIXA)                                                                                                                                                                                                                                                                                                                                                                                                                   </t>
  </si>
  <si>
    <t xml:space="preserve">EPI - FAMILIA PEDREIRO - HORISTA (ENCARGOS COMPLEMENTARES - COLETADO CAIXA)                                                                                                                                                                                                                                                                                                                                                                                                                               </t>
  </si>
  <si>
    <t xml:space="preserve">EPI - FAMILIA PINTOR - HORISTA (ENCARGOS COMPLEMENTARES - COLETADO CAIXA)                                                                                                                                                                                                                                                                                                                                                                                                                                 </t>
  </si>
  <si>
    <t xml:space="preserve">EPI - FAMILIA SERVENTE - HORISTA (ENCARGOS COMPLEMENTARES - COLETADO CAIXA)                                                                                                                                                                                                                                                                                                                                                                                                                               </t>
  </si>
  <si>
    <t xml:space="preserve">EPI - FAMILIA SOLDADOR - HORISTA (ENCARGOS COMPLEMENTARES - COLETADO CAIXA)                                                                                                                                                                                                                                                                                                                                                                                                                               </t>
  </si>
  <si>
    <t xml:space="preserve">EPI - FAMILIA TOPOGRAFO - HORISTA (ENCARGOS COMPLEMENTARES - COLETADO CAIXA)                                                                                                                                                                                                                                                                                                                                                                                                                              </t>
  </si>
  <si>
    <t xml:space="preserve">EPI - FAMILIA ALMOXARIFE - MENSALISTA (ENCARGOS COMPLEMENTARES - COLETADO CAIXA)                                                                                                                                                                                                                                                                                                                                                                                                                          </t>
  </si>
  <si>
    <t xml:space="preserve">EPI - FAMILIA CARPINTEIRO DE FORMAS - MENSALISTA (ENCARGOS COMPLEMENTARES - COLETADO CAIXA)                                                                                                                                                                                                                                                                                                                                                                                                               </t>
  </si>
  <si>
    <t xml:space="preserve">EPI - FAMILIA ELETRICISTA - MENSALISTA (ENCARGOS COMPLEMENTARES - COLETADO CAIXA)                                                                                                                                                                                                                                                                                                                                                                                                                         </t>
  </si>
  <si>
    <t xml:space="preserve">EPI - FAMILIA ENCANADOR - MENSALISTA (ENCARGOS COMPLEMENTARES - COLETADO CAIXA)                                                                                                                                                                                                                                                                                                                                                                                                                           </t>
  </si>
  <si>
    <t xml:space="preserve">EPI - FAMILIA ENGENHEIRO CIVIL - MENSALISTA (ENCARGOS COMPLEMENTARES - COLETADO CAIXA)                                                                                                                                                                                                                                                                                                                                                                                                                    </t>
  </si>
  <si>
    <t xml:space="preserve">EPI - FAMILIA ENCARREGADO GERAL - MENSALISTA (ENCARGOS COMPLEMENTARES - COLETADO CAIXA)                                                                                                                                                                                                                                                                                                                                                                                                                   </t>
  </si>
  <si>
    <t xml:space="preserve">EPI - FAMILIA OPERADOR ESCAVADEIRA - MENSALISTA (ENCARGOS COMPLEMENTARES - COLETADO CAIXA)                                                                                                                                                                                                                                                                                                                                                                                                                </t>
  </si>
  <si>
    <t xml:space="preserve">EPI - FAMILIA PEDREIRO - MENSALISTA (ENCARGOS COMPLEMENTARES - COLETADO CAIXA)                                                                                                                                                                                                                                                                                                                                                                                                                            </t>
  </si>
  <si>
    <t xml:space="preserve">EPI - FAMILIA PINTOR - MENSALISTA (ENCARGOS COMPLEMENTARES - COLETADO CAIXA)                                                                                                                                                                                                                                                                                                                                                                                                                              </t>
  </si>
  <si>
    <t xml:space="preserve">EPI - FAMILIA SERVENTE - MENSALISTA (ENCARGOS COMPLEMENTARES - COLETADO CAIXA)                                                                                                                                                                                                                                                                                                                                                                                                                            </t>
  </si>
  <si>
    <t xml:space="preserve">EPI - FAMILIA SOLDADOR - MENSALISTA (ENCARGOS COMPLEMENTARES - COLETADO CAIXA)                                                                                                                                                                                                                                                                                                                                                                                                                            </t>
  </si>
  <si>
    <t xml:space="preserve">EPI - FAMILIA TOPOGRAFO - MENSALISTA (ENCARGOS COMPLEMENTARES - COLETADO CAIXA)                                                                                                                                                                                                                                                                                                                                                                                                                           </t>
  </si>
  <si>
    <t xml:space="preserve">LUMINARIA TIPO TARTARUGA A PROVA DE TEMPO, GASES, VAPOR E PO, EM ALUMINIO, COM GRADE, BASE E27, POTENCIA MAXIMA 100 W - REF Y 25/1 (NAO INCLUI LAMPADA)                                                                                                                                                                                                                                                                                                                                                   </t>
  </si>
  <si>
    <t xml:space="preserve">FECHO QUEBRA UNHA, EM LATAO COM ACABAMENTO CROMADO, DE EMBUTIR, COM COMANDO DESLIZANTE, ALTURA DE 22 CM, LARGURA MINIMA DE 1,90 CM E ESPESSURA MINIMA DE 1,90 MM                                                                                                                                                                                                                                                                                                                                          </t>
  </si>
  <si>
    <t>46,41</t>
  </si>
  <si>
    <t xml:space="preserve">FECHO QUEBRA UNHA, EM LATAO COM ACABAMENTO CROMADO, DE EMBUTIR, COM COMANDO DESLIZANTE, ALTURA DE 40 CM, LARGURA MINIMA DE 1,90 CM E ESPESSURA MINIMA DE 1,90 MM                                                                                                                                                                                                                                                                                                                                          </t>
  </si>
  <si>
    <t>80,70</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</si>
  <si>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</si>
  <si>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</si>
  <si>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6", CHAPA COM ESPESSURA MINIMA DE 0,90 MM E LARGURA MINIMA DE 3,80 CM (FECHO SIMPLES)                                                                                                                                                                                                                                                                                                            </t>
  </si>
  <si>
    <t>11,66</t>
  </si>
  <si>
    <t xml:space="preserve">CREMONA RETANGULAR INJETADA LISA, COM CASTANHA / ALCA, EM LATAO, COM ACABAMENTO CROMADO, DE SOBREPOR / EMBUTIR                                                                                                                                                                                                                                                                                                                                                                                            </t>
  </si>
  <si>
    <t>26,14</t>
  </si>
  <si>
    <t xml:space="preserve">CREMONA RETANGULAR INJETADA LISA COM CHAVE, COM CASTANHA / ALCA, EM LATAO, COM ACABAMENTO CROMADO, DE SOBREPOR / EMBUTIR                                                                                                                                                                                                                                                                                                                                                                                  </t>
  </si>
  <si>
    <t>144,52</t>
  </si>
  <si>
    <t xml:space="preserve">VARA FINA PARA CREMONA, EM FERRO ZINCADO BRANCO, COM DIAMETRO DE APROX 10 MM E COMPRIMENTO DE 1,20 M                                                                                                                                                                                                                                                                                                                                                                                                      </t>
  </si>
  <si>
    <t xml:space="preserve">VARA FINA PARA CREMONA, EM FERRO ZINCADO BRANCO, COM DIAMETRO DE APROX 10 MM E COMPRIMENTO DE 1,50 M                                                                                                                                                                                                                                                                                                                                                                                                      </t>
  </si>
  <si>
    <t xml:space="preserve">PUXADOR TIPO ALCA, EM ZAMAC CROMADO, COM COMPRIMENTO DE APROX 150 MM, COM ROSETA PARA PORTAS DE MADEIRAS, INCLUINDO PARAFUSOS                                                                                                                                                                                                                                                                                                                                                                             </t>
  </si>
  <si>
    <t>49,42</t>
  </si>
  <si>
    <t xml:space="preserve">PUXADOR TUBULAR RETO SIMPLES, EM ALUMINIO CROMADO, COM COMPRIMENTO DE APROX 400 MM E DIAMETRO DE 25 MM                                                                                                                                                                                                                                                                                                                                                                                                    </t>
  </si>
  <si>
    <t>67,27</t>
  </si>
  <si>
    <t xml:space="preserve">CADEADO SIMPLES, CORPO EM LATAO MACICO, COM LARGURA DE 50 MM E ALTURA DE APROX 40 MM, HASTE CEMENTADA EM ACO TEMPERADO COM DIAMETRO DE APROX 8,0 MM, INCLUINDO 2 CHAVES                                                                                                                                                                                                                                                                                                                                   </t>
  </si>
  <si>
    <t>40,41</t>
  </si>
  <si>
    <t xml:space="preserve">MOLA HIDRAULICA AEREA, PARA PORTAS DE ATE 850 MM E PESO DE ATE 50 KG, COM CORPO EM ALUMINIO E BRACO EM ACO, SEM BRACO DE PARADA                                                                                                                                                                                                                                                                                                                                                                           </t>
  </si>
  <si>
    <t>117,29</t>
  </si>
  <si>
    <t xml:space="preserve">TRILHO PANTOGRAFICO RETO, EM ALUMINIO, TIPO U, COM DIMENSOES DE *38 X 38* MM PARA PORTA DE CORRER                                                                                                                                                                                                                                                                                                                                                                                                         </t>
  </si>
  <si>
    <t>39,93</t>
  </si>
  <si>
    <t xml:space="preserve">PINO GUIA RETO, EM LATAO, CHAPA COM 3 MM DE ESPESSURA E GUIA COM ROLETE DE 9 MM                                                                                                                                                                                                                                                                                                                                                                                                                           </t>
  </si>
  <si>
    <t xml:space="preserve">FECHADURA ESPELHO PARA PORTA DE BANHEIRO, EM ACO INOX (MAQUINA, TESTA E CONTRA-TESTA) E EM ZAMAC (MACANETA, LINGUETA E TRINCOS) COM ACABAMENTO CROMADO, MAQUINA DE 55 MM, INCLUINDO CHAVE TIPO TRANQUETA  (CONJUNTO DE FECHADURAS)                                                                                                                                                                                                                                                                        </t>
  </si>
  <si>
    <t>101,33</t>
  </si>
  <si>
    <t xml:space="preserve">MAQUINA DE 55 MM PARA FECHADURA, PARA PORTA DE BANHEIRO, EM ACO INOX                                                                                                                                                                                                                                                                                                                                                                                                                                      </t>
  </si>
  <si>
    <t xml:space="preserve">MAQUINA DE 40 MM PARA FECHADURA, PARA PORTA INTERNA, EM ACO INOX                                                                                                                                                                                                                                                                                                                                                                                                                                          </t>
  </si>
  <si>
    <t xml:space="preserve">FECHADURA ROSETA REDONDA PARA PORTA INTERNA, EM ACO INOX (MAQUINA, TESTA E CONTRA-TESTA) E EM ZAMAC (MACANETA, LINGUETA E TRINCOS) COM ACABAMENTO CROMADO, MAQUINA DE 40 MM, INCLUINDO CHAVE TIPO INTERNA (CONJUNTO DE FECHADURAS)                                                                                                                                                                                                                                                                        </t>
  </si>
  <si>
    <t>75,69</t>
  </si>
  <si>
    <t xml:space="preserve">FECHADURA ESPELHO PARA PORTA INTERNA, EM ACO INOX (MAQUINA, TESTA E CONTRA-TESTA) E EM ZAMAC (MACANETA, LINGUETA E TRINCOS) COM ACABAMENTO CROMADO, MAQUINA DE 55 MM, INCLUINDO CHAVE TIPO INTERNA                                                                                                                                                                                                                                                                                                        </t>
  </si>
  <si>
    <t>100,91</t>
  </si>
  <si>
    <t xml:space="preserve">FECHADRUA BICO DE PAPAGAIO PARA PORTA DE CORRER EXTERNA, EM ACO INOX COM ACABAMENTO CROMADO, MAQUINA COM 45 MM, INCLUINDO CHAVE TIPO CILINDRO                                                                                                                                                                                                                                                                                                                                                             </t>
  </si>
  <si>
    <t xml:space="preserve">FECHADRUA BICO DE PAPAGAIO PARA PORTA DE CORRER INTERNA, EM ACO INOX COM ACABAMENTO CROMADO, MAQUINA COM 45 MM, INCLUINDO CHAVE TIPO BIPARTIDA                                                                                                                                                                                                                                                                                                                                                            </t>
  </si>
  <si>
    <t>82,11</t>
  </si>
  <si>
    <t xml:space="preserve">TABUA NAO APARELHADA *2,5 X 15* CM, EM MACARANDUBA, ANGELIM OU EQUIVALENTE DA REGIAO - BRUTA                                                                                                                                                                                                                                                                                                                                                                                                              </t>
  </si>
  <si>
    <t xml:space="preserve">ADITIVO PLASTIFICANTE E ESTABILIZADOR PARA ARGAMASSAS DE ASSENTAMENTO E REBOCO, LIQUIDO E ISENTO DE CLORETOS                                                                                                                                                                                                                                                                                                                                                                                              </t>
  </si>
  <si>
    <t xml:space="preserve">ADITIVO SUPERPLASTIFICANTE DE PEGA NORMAL PARA CONCRETO, LIQUIDO E ISENTO DE CLORETOS                                                                                                                                                                                                                                                                                                                                                                                                                     </t>
  </si>
  <si>
    <t xml:space="preserve">KIT PORTA PRONTA DE MADEIRA, FOLHA PESADA (NBR 15930) DE 900 X 2100 MM, DE 40 MM A 45 MM DE ESPESSURA, COM MARCO EM ACO, NUCLEO SOLIDO, CAPA LISA EM HDF, ACABAMENTO MELAMINICO BRANCO (INCLUI MARCO, ALIZARES, DOBRADICAS E FECHADURA)                                                                                                                                                                                                                                                                   </t>
  </si>
  <si>
    <t>1.102,04</t>
  </si>
  <si>
    <t xml:space="preserve">TINTA LATEX ACRILICA SUPER PREMIUM, COR BRANCO FOSCO                                                                                                                                                                                                                                                                                                                                                                                                                                                      </t>
  </si>
  <si>
    <t xml:space="preserve">TINTA ESMALTE SINTETICO STANDARD ACETINADO                                                                                                                                                                                                                                                                                                                                                                                                                                                                </t>
  </si>
  <si>
    <t>33,98</t>
  </si>
  <si>
    <t xml:space="preserve">MASSA CORRIDA PARA SUPERFICIES DE AMBIENTES INTERNOS                                                                                                                                                                                                                                                                                                                                                                                                                                                      </t>
  </si>
  <si>
    <t xml:space="preserve">KIT PORTA PRONTA DE MADEIRA, FOLHA PESADA (NBR 15930) DE 800 X 2100 MM, DE 40 MM A 45 MM DE ESPESSURA, COM MARCO EM ACO, NUCLEO SOLIDO, CAPA LISA EM HDF, ACABAMENTO MELAMINICO BRANCO (INCLUI MARCO, ALIZARES, DOBRADICAS E FECHADURA)                                                                                                                                                                                                                                                                   </t>
  </si>
  <si>
    <t>1.037,21</t>
  </si>
  <si>
    <t xml:space="preserve">TINTA ESMALTE SINTETICO STANDARD BRILHANTE                                                                                                                                                                                                                                                                                                                                                                                                                                                                </t>
  </si>
  <si>
    <t xml:space="preserve">TINTA ESMALTE SINTETICO STANDARD FOSCO                                                                                                                                                                                                                                                                                                                                                                                                                                                                    </t>
  </si>
  <si>
    <t xml:space="preserve">TINTA ESMALTE BASE AGUA PREMIUM ACETINADO                                                                                                                                                                                                                                                                                                                                                                                                                                                                 </t>
  </si>
  <si>
    <t xml:space="preserve">TINTA ESMALTE BASE AGUA PREMIUM BRILHANTE                                                                                                                                                                                                                                                                                                                                                                                                                                                                 </t>
  </si>
  <si>
    <t>41,85</t>
  </si>
  <si>
    <t xml:space="preserve">MASSA ACRILICA PARA SUPERFICIES INTERNAS E EXTERNAS                                                                                                                                                                                                                                                                                                                                                                                                                                                       </t>
  </si>
  <si>
    <t xml:space="preserve">MASSA PARA MADEIRA - INTERIOR E EXTERIOR                                                                                                                                                                                                                                                                                                                                                                                                                                                                  </t>
  </si>
  <si>
    <t>16,40</t>
  </si>
  <si>
    <t xml:space="preserve">FUNDO SINTETICO NIVELADOR BRANCO FOSCO PARA MADEIRA                                                                                                                                                                                                                                                                                                                                                                                                                                                       </t>
  </si>
  <si>
    <t>40,04</t>
  </si>
  <si>
    <t xml:space="preserve">CONTRAMARCO DE ALUMINIO (PERFIL 25) PARA ESQUADRIAS, TIPO CONVENCIONAL / CADEIRINHA, 60 MM (CM-060), INCLUSO CONEXOES, GRAPAS E TRAVAMENTOS                                                                                                                                                                                                                                                                                                                                                               </t>
  </si>
  <si>
    <t xml:space="preserve">PERFIL "I" DE ACO LAMINADO, ABAS INCLINADAS, "I" 102 X 12,7                                                                                                                                                                                                                                                                                                                                                                                                                                               </t>
  </si>
  <si>
    <t xml:space="preserve">PERFIL "I" DE ACO LAMINADO, ABAS INCLINADAS, "I" 203 X 34,3                                                                                                                                                                                                                                                                                                                                                                                                                                               </t>
  </si>
  <si>
    <t xml:space="preserve">PERFIL "U" DE ACO LAMINADO, "U" 102 X 9,3                                                                                                                                                                                                                                                                                                                                                                                                                                                                 </t>
  </si>
  <si>
    <t xml:space="preserve">CHAPA DE ACO GROSSA, ASTM A36, E = 1 " (25,40 MM) 199,18 KG/M2                                                                                                                                                                                                                                                                                                                                                                                                                                            </t>
  </si>
  <si>
    <t>15,42</t>
  </si>
  <si>
    <t xml:space="preserve">CHAPA DE ACO GALVANIZADA BITOLA GSG 20, E = 0,95 MM (7,60 KG/M2)                                                                                                                                                                                                                                                                                                                                                                                                                                          </t>
  </si>
  <si>
    <t xml:space="preserve">CHAPA/PAINEL DE MADEIRA COMPENSADA RESINADA (MADEIRITE RESINADO ROSA) PARA FORMA DE CONCRETO, DE 2200 X 1100 MM, E = 20 MM                                                                                                                                                                                                                                                                                                                                                                                </t>
  </si>
  <si>
    <t>65,10</t>
  </si>
  <si>
    <t xml:space="preserve">CHAPA/PAINEL DE MADEIRA COMPENSADA PLASTIFICADA (MADEIRITE PLASTIFICADO) PARA FORMA DE CONCRETO, DE 2200 X 1100 MM, E = 14 MM                                                                                                                                                                                                                                                                                                                                                                             </t>
  </si>
  <si>
    <t>74,29</t>
  </si>
  <si>
    <t xml:space="preserve">CHAPA/PAINEL DE MADEIRA COMPENSADA PLASTIFICADA (MADEIRITE PLASTIFICADO) PARA FORMA DE CONCRETO, DE 2200 X 1100 MM, E = 6 MM                                                                                                                                                                                                                                                                                                                                                                              </t>
  </si>
  <si>
    <t xml:space="preserve">CHAPA/PAINEL DE MADEIRA COMPENSADA PLASTIFICADA (MADEIRITE PLASTIFICADO) PARA FORMA DE CONCRETO, DE 2200 X 1100 MM, E = 20 MM                                                                                                                                                                                                                                                                                                                                                                             </t>
  </si>
  <si>
    <t>107,02</t>
  </si>
  <si>
    <t xml:space="preserve">CHAPA/PAINEL DE MADEIRA COMPENSADA RESINADA (MADEIRITE RESINADO ROSA) PARA FORMA DE CONCRETO, DE 2200 x 1100 MM, E = 8 A 12 MM                                                                                                                                                                                                                                                                                                                                                                            </t>
  </si>
  <si>
    <t>33,06</t>
  </si>
  <si>
    <t xml:space="preserve">CHAPA/PAINEL DE MADEIRA COMPENSADA RESINADA (MADEIRITE RESINADO ROSA) PARA FORMA DE CONCRETO, DE 2200 X 1100 MM, E = 6 MM                                                                                                                                                                                                                                                                                                                                                                                 </t>
  </si>
  <si>
    <t>19,96</t>
  </si>
  <si>
    <t xml:space="preserve">PERFIL "U" EM CHAPA ACO DOBRADA, E = 3,04 MM, H = 20 CM, ABAS = 5 CM (4,47 KG/M)                                                                                                                                                                                                                                                                                                                                                                                                                          </t>
  </si>
  <si>
    <t xml:space="preserve">CHAPA/BOBINA LISA EM ALUMINIO, LIGA 1.200 - H14, QUALQUER ESPESSURA, QUALQUER LARGURA                                                                                                                                                                                                                                                                                                                                                                                                                     </t>
  </si>
  <si>
    <t xml:space="preserve">PLACA / CHAPA DE GESSO ACARTONADO, RESISTENTE AO FOGO (RF), COR ROSA, E = 15 MM, 1200 X 2400 MM (L X C)                                                                                                                                                                                                                                                                                                                                                                                                   </t>
  </si>
  <si>
    <t xml:space="preserve">PLACA / CHAPA DE GESSO ACARTONADO, STANDARD (ST), COR BRANCA, E = 15 MM, 1200 X 2400 MM (L X C)                                                                                                                                                                                                                                                                                                                                                                                                           </t>
  </si>
  <si>
    <t>18,67</t>
  </si>
  <si>
    <t xml:space="preserve">PLACA / CHAPA DE GESSO ACARTONADO, RESISTENTE A UMIDADE (RU), COR VERDE, E = 15 MM, 1200 X 2400 MM (L X C)                                                                                                                                                                                                                                                                                                                                                                                                </t>
  </si>
  <si>
    <t xml:space="preserve">TINTA A OLEO BRILHANTE, PARA MADEIRAS E METAIS                                                                                                                                                                                                                                                                                                                                                                                                                                                            </t>
  </si>
  <si>
    <t xml:space="preserve">PORTA DE MADEIRA, FOLHA LEVE (NBR 15930), DE 600 X 2100 MM, E = 35 MM, NUCLEO COLMEIA, CAPA LISA EM HDF, ACABAMENTO MELAMINICO EM PADRAO MADEIRA                                                                                                                                                                                                                                                                                                                                                          </t>
  </si>
  <si>
    <t>272,68</t>
  </si>
  <si>
    <t xml:space="preserve">CABO ELETRONICO CATEGORIA 6A U/UTP 23AWG X 4P                                                                                                                                                                                                                                                                                                                                                                                                                                                             </t>
  </si>
  <si>
    <t>19,53</t>
  </si>
  <si>
    <t xml:space="preserve">CABO COAXIAL RG6 95% DE MALHA                                                                                                                                                                                                                                                                                                                                                                                                                                                                             </t>
  </si>
  <si>
    <t>1,77</t>
  </si>
  <si>
    <t xml:space="preserve">CABO COAXIAL RG11 95% DE MALHA                                                                                                                                                                                                                                                                                                                                                                                                                                                                            </t>
  </si>
  <si>
    <t>19,06</t>
  </si>
  <si>
    <t xml:space="preserve">CABO COAXIAL RG59 95% DE MALHA                                                                                                                                                                                                                                                                                                                                                                                                                                                                            </t>
  </si>
  <si>
    <t xml:space="preserve">RACK DE PISO PARA SERVIDOR, FECHADO, 44U, COM PORTA, 44U X *570* MM                                                                                                                                                                                                                                                                                                                                                                                                                                       </t>
  </si>
  <si>
    <t xml:space="preserve">RACK DE PISO PARA SERVIDOR, ABERTO, EM COLUNA, 44U X *570* MM                                                                                                                                                                                                                                                                                                                                                                                                                                             </t>
  </si>
  <si>
    <t xml:space="preserve">LUVA DE CORRER PARA TUBO SOLDAVEL, PVC, 40 MM, PARA AGUA FRIA PREDIAL                                                                                                                                                                                                                                                                                                                                                                                                                                     </t>
  </si>
  <si>
    <t>31,57</t>
  </si>
  <si>
    <t xml:space="preserve">CABO DE REDE, PAR TRANCADO U/UTP, 4 PARES, CATEGORIA 5E (CAT 5E), ISOLAMENTO PVC (CMX)                                                                                                                                                                                                                                                                                                                                                                                                                    </t>
  </si>
  <si>
    <t>2,78</t>
  </si>
  <si>
    <t xml:space="preserve">CABO DE REDE, PAR TRANCADO U/UTP, 4 PARES, CATEGORIA 5E (CAT 5E), ISOLAMENTO PVC (CM)                                                                                                                                                                                                                                                                                                                                                                                                                     </t>
  </si>
  <si>
    <t xml:space="preserve">CABO DE REDE, PAR TRANCADO U/UTP, 4 PARES, CATEGORIA 6 (CAT 6), ISOLAMENTO PVC (CM)                                                                                                                                                                                                                                                                                                                                                                                                                       </t>
  </si>
  <si>
    <t xml:space="preserve">CAIXA D'AGUA / RESERVATORIO EM POLIETILENO, 3000 LITROS, COM TAMPA                                                                                                                                                                                                                                                                                                                                                                                                                                        </t>
  </si>
  <si>
    <t>2.166,59</t>
  </si>
  <si>
    <t xml:space="preserve">CAIXA D'AGUA / RESERVATORIO EM POLIESTER REFORCADO COM FIBRA DE VIDRO, 3000 LITROS, COM TAMPA                                                                                                                                                                                                                                                                                                                                                                                                             </t>
  </si>
  <si>
    <t>1.936,88</t>
  </si>
  <si>
    <t xml:space="preserve">CAIXA D'AGUA / RESERVATORIO EM POLIESTER REFORCADO COM FIBRA DE VIDRO, 750 LITROS, COM TAMPA                                                                                                                                                                                                                                                                                                                                                                                                              </t>
  </si>
  <si>
    <t>698,92</t>
  </si>
  <si>
    <t xml:space="preserve">CAIXA D'AGUA / RESERVATORIO EM POLIESTER REFORCADO COM FIBRA DE VIDRO, 7000 LITROS, COM TAMPA                                                                                                                                                                                                                                                                                                                                                                                                             </t>
  </si>
  <si>
    <t>3.719,87</t>
  </si>
  <si>
    <t xml:space="preserve">CAIXA D'AGUA / RESERVATORIO EM POLIESTER REFORCADO COM FIBRA DE VIDRO, 15000 LITROS, COM TAMPA                                                                                                                                                                                                                                                                                                                                                                                                            </t>
  </si>
  <si>
    <t>7.846,79</t>
  </si>
  <si>
    <t xml:space="preserve">CAIXA D'AGUA / RESERVATORIO EM POLIESTER REFORCADO COM FIBRA DE VIDRO, 20000 LITROS, COM TAMPA                                                                                                                                                                                                                                                                                                                                                                                                            </t>
  </si>
  <si>
    <t>12.395,96</t>
  </si>
  <si>
    <t xml:space="preserve">BACIA SANITARIA (VASO) COM CAIXA ACOPLADA, SIFAO OCULTO / CARENADO, DE LOUCA BRANCA (SEM ASSENTO ) - PADRAO ALTO                                                                                                                                                                                                                                                                                                                                                                                          </t>
  </si>
  <si>
    <t>566,65</t>
  </si>
  <si>
    <t xml:space="preserve">MICTORIO INDIVIDUAL, SIFONADO, VALVULA EMBUTIDA, DE LOUCA BRANCA, SEM COMPLEMENTOS - PADRAO ALTO                                                                                                                                                                                                                                                                                                                                                                                                          </t>
  </si>
  <si>
    <t>940,70</t>
  </si>
  <si>
    <t xml:space="preserve">TORNEIRA DE MESA PARA LAVATORIO, METALICA CROMADA, COM MISTURADOR MONOCOMANDO, BICA BAIXA (REF 2875)                                                                                                                                                                                                                                                                                                                                                                                                      </t>
  </si>
  <si>
    <t>270,63</t>
  </si>
  <si>
    <t xml:space="preserve">JANELA INTEGRADA VENEZIANA EM ALUMINIO PERFIL 25, 120 X 120 CM (A X L), 2 FLS ( 2 VIDROS) E VENEZIANA COM ACIONAMENTO MANUAL, SEM BANDEIRA, ACABAMENTO BRILHANTE, BATENTE DE 11,50 A 12,50 CM, COM VIDRO 4 MM, INCLUSO GUARNICAO                                                                                                                                                                                                                                                                          </t>
  </si>
  <si>
    <t>1.529,92</t>
  </si>
  <si>
    <t xml:space="preserve">JANELA VENEZIANA DE CORRER, EM ALUMINIO PERFIL 25, 100 X 120 CM (A X L), 3 FLS (2 VENEZIANAS E 1 VIDRO), SEM BANDEIRA, ACABAMENTO BRANCO OU BRILHANTE, BATENTE DE 8 A 9 CM, COM VIDRO 4 MM, SEM GUARNICAO/ALIZAR                                                                                                                                                                                                                                                                                          </t>
  </si>
  <si>
    <t>548,84</t>
  </si>
  <si>
    <t xml:space="preserve">CAMINHAO TOCO, PESO BRUTO TOTAL 10700 KG, CARGA UTIL MAXIMA 7400 KG, DISTANCIA ENTRE EIXOS 4,00 M, POTENCIA 175 CV (INCLUI CABINE E CHASSI, NAO INCLUI CARROCERIA)                                                                                                                                                                                                                                                                                                                                        </t>
  </si>
  <si>
    <t>485.871,11</t>
  </si>
  <si>
    <t xml:space="preserve">CAMINHAO TOCO, PESO BRUTO TOTAL 13200 KG, CARGA UTIL MAXIMA 9200 KG, DISTANCIA ENTRE EIXOS 3,31 M, POTENCIA 175 CV (INCLUI CABINE E CHASSI, NAO INCLUI CARROCERIA)                                                                                                                                                                                                                                                                                                                                        </t>
  </si>
  <si>
    <t>518.574,00</t>
  </si>
  <si>
    <t xml:space="preserve">CAMINHAO TOCO, PESO BRUTO TOTAL 16000 KG, CARGA UTIL MAXIMA 10830 KG, DISTANCIA ENTRE EIXOS 3,56 M, POTENCIA 226 CV (INCLUI CABINE E CHASSI, NAO INCLUI CARROCERIA)                                                                                                                                                                                                                                                                                                                                       </t>
  </si>
  <si>
    <t>565.292,38</t>
  </si>
  <si>
    <t xml:space="preserve">CAMINHAO TOCO, PESO BRUTO TOTAL 8500 KG, CARGA UTIL MAXIMA 5600 KG, DISTANCIA ENTRE EIXOS 3,40 M, POTENCIA 167 CV (INCLUI CABINE E CHASSI, NAO INCLUI CARROCERIA)                                                                                                                                                                                                                                                                                                                                         </t>
  </si>
  <si>
    <t>465.315,05</t>
  </si>
  <si>
    <t xml:space="preserve">CAMINHAO TRUCADO, PESO BRUTO TOTAL 23000 KG, CARGA UTIL MAXIMA 15460 KG, DISTANCIA ENTRE EIXOS 4,80 M, POTENCIA 286 CV (INCLUI CABINE E CHASSI, NAO INCLUI CARROCERIA)                                                                                                                                                                                                                                                                                                                                    </t>
  </si>
  <si>
    <t>717.594,30</t>
  </si>
  <si>
    <t xml:space="preserve">CAMINHAO TRUCADO, PESO BRUTO TOTAL 23000 KG, CARGA UTIL MAXIMA 16540 KG, DISTANCIA ENTRE EIXOS 4,80 M, POTENCIA 256 CV (INCLUI CABINE E CHASSI, NAO INCLUI CARROCERIA)                                                                                                                                                                                                                                                                                                                                    </t>
  </si>
  <si>
    <t>703.578,80</t>
  </si>
  <si>
    <t xml:space="preserve">PRIMER EPOXI / EPOXIDICO                                                                                                                                                                                                                                                                                                                                                                                                                                                                                  </t>
  </si>
  <si>
    <t>128,94</t>
  </si>
  <si>
    <t xml:space="preserve">TARUGO DELIMITADOR DE PROFUNDIDADE EM ESPUMA DE POLIETILENO DE BAIXA DENSIDADE 10 MM, CINZA                                                                                                                                                                                                                                                                                                                                                                                                               </t>
  </si>
  <si>
    <t xml:space="preserve">PRIMER DE POLIURETANO                                                                                                                                                                                                                                                                                                                                                                                                                                                                                     </t>
  </si>
  <si>
    <t>711,78</t>
  </si>
  <si>
    <t xml:space="preserve">BLOCO DE ENGATE RAPIDO PARA BASTIDOR TIPO M10                                                                                                                                                                                                                                                                                                                                                                                                                                                             </t>
  </si>
  <si>
    <t xml:space="preserve">BASTIDOR PARA BLOCO M10                                                                                                                                                                                                                                                                                                                                                                                                                                                                                   </t>
  </si>
  <si>
    <t xml:space="preserve">CONECTOR / ADAPTADOR F/M, COM INSERTO METALICO, PPR, DN 25 MM X 3/4", PARA AGUA QUENTE E FRIA PREDIAL                                                                                                                                                                                                                                                                                                                                                                                                     </t>
  </si>
  <si>
    <t xml:space="preserve">CONECTOR / ADAPTADOR F/M, COM INSERTO METALICO, PPR, DN 32 MM X 1", PARA AGUA QUENTE E FRIA PREDIAL                                                                                                                                                                                                                                                                                                                                                                                                       </t>
  </si>
  <si>
    <t>34,19</t>
  </si>
  <si>
    <t xml:space="preserve">BUCHA DE REDUCAO, PPR, DN 50 X 25 MM, PARA AGUA QUENTE E FRIA PREDIAL                                                                                                                                                                                                                                                                                                                                                                                                                                     </t>
  </si>
  <si>
    <t xml:space="preserve">TUBO PPR, CLASSE PN 20, SOLDAVEL, DN 32 MM PARA AGUA FRIA OU QUENTE PREDIAL                                                                                                                                                                                                                                                                                                                                                                                                                               </t>
  </si>
  <si>
    <t xml:space="preserve">BUCHA DE REDUCAO, PPR, DN 50 X 32 MM, PARA AGUA QUENTE E FRIA PREDIAL                                                                                                                                                                                                                                                                                                                                                                                                                                     </t>
  </si>
  <si>
    <t xml:space="preserve">CONECTOR, CPVC, SOLDAVEL, 114 MM X 4"â, PARA AGUA QUENTE                                                                                                                                                                                                                                                                                                                                                                                                                                                </t>
  </si>
  <si>
    <t>1.217,10</t>
  </si>
  <si>
    <t xml:space="preserve">CONECTOR, CPVC, SOLDAVEL, 54 MM X 2"â, PARA AGUA QUENTE                                                                                                                                                                                                                                                                                                                                                                                                                                                 </t>
  </si>
  <si>
    <t xml:space="preserve">CONECTOR, CPVC, SOLDAVEL, 73 MM X 2 1/2"â, PARA AGUA QUENTE                                                                                                                                                                                                                                                                                                                                                                                                                                             </t>
  </si>
  <si>
    <t>273,34</t>
  </si>
  <si>
    <t xml:space="preserve">CONECTOR, CPVC, SOLDAVEL, 89 MM X 3"â, PARA AGUA QUENTE                                                                                                                                                                                                                                                                                                                                                                                                                                                 </t>
  </si>
  <si>
    <t>396,95</t>
  </si>
  <si>
    <t xml:space="preserve">JOELHO CPVC, SOLDAVEL, 90 GRAUS, 114 MM, PARA AGUA QUENTE                                                                                                                                                                                                                                                                                                                                                                                                                                                 </t>
  </si>
  <si>
    <t>175,21</t>
  </si>
  <si>
    <t xml:space="preserve">LUVA CPVC, SOLDAVEL, 114 MM, PARA AGUA QUENTE PREDIAL                                                                                                                                                                                                                                                                                                                                                                                                                                                     </t>
  </si>
  <si>
    <t>143,39</t>
  </si>
  <si>
    <t xml:space="preserve">TE CPVC, SOLDAVEL, 90 GRAUS, 114 MM, PARA AGUA QUENTE PREDIAL                                                                                                                                                                                                                                                                                                                                                                                                                                             </t>
  </si>
  <si>
    <t>211,82</t>
  </si>
  <si>
    <t xml:space="preserve">ADAPTADOR CPVC, ROSCAVEL, COM FLANGES E ANEL DE VEDACAO, 15 MM, CAIXA D'AGUA PARA AGUA QUENTE                                                                                                                                                                                                                                                                                                                                                                                                             </t>
  </si>
  <si>
    <t xml:space="preserve">ADAPTADOR CPVC, ROSCAVEL, COM FLANGES E ANEL DE VEDACAO, 22 MM, CAIXA D'AGUA PARA AGUA QUENTE                                                                                                                                                                                                                                                                                                                                                                                                             </t>
  </si>
  <si>
    <t>24,56</t>
  </si>
  <si>
    <t xml:space="preserve">ADAPTADOR CPVC, ROSCAVEL, COM FLANGES E ANEL DE VEDACAO, 28 MM, CAIXA D'AGUA PARA AGUA QUENTE                                                                                                                                                                                                                                                                                                                                                                                                             </t>
  </si>
  <si>
    <t>27,74</t>
  </si>
  <si>
    <t xml:space="preserve">ADAPTADOR CPVC, ROSCAVEL, COM FLANGES E ANEL DE VEDACAO, 35 MM, CAIXA D'AGUA PARA AGUA QUENTE                                                                                                                                                                                                                                                                                                                                                                                                             </t>
  </si>
  <si>
    <t>43,89</t>
  </si>
  <si>
    <t xml:space="preserve">ADAPTADOR CPVC, ROSCAVEL, COM FLANGES E ANEL DE VEDACAO, 42 MM, CAIXA D'AGUA PARA AGUA QUENTE                                                                                                                                                                                                                                                                                                                                                                                                             </t>
  </si>
  <si>
    <t>50,16</t>
  </si>
  <si>
    <t xml:space="preserve">ADAPTADOR CPVC, ROSCAVEL, COM FLANGES E ANEL DE VEDACAO, 54 MM, CAIXA D'AGUA PARA AGUA QUENTE                                                                                                                                                                                                                                                                                                                                                                                                             </t>
  </si>
  <si>
    <t>68,85</t>
  </si>
  <si>
    <t xml:space="preserve">TUBO CPVC, SOLDAVEL, 114 MM, AGUA QUENTE (NBR 15884)                                                                                                                                                                                                                                                                                                                                                                                                                                                      </t>
  </si>
  <si>
    <t>311,87</t>
  </si>
  <si>
    <t xml:space="preserve">TIL CONDOMINIAL, PVC, DN 100 X 100 MM, PARA REDE COLETORA DE ESGOTO                                                                                                                                                                                                                                                                                                                                                                                                                                       </t>
  </si>
  <si>
    <t>159,65</t>
  </si>
  <si>
    <t xml:space="preserve">BUCHA DE REDUCAO, CPVC, SOLDAVEL, 54 X 35 MM, PARA AGUA QUENTE                                                                                                                                                                                                                                                                                                                                                                                                                                            </t>
  </si>
  <si>
    <t xml:space="preserve">TUBO PVC, RIGIDO, CORRUGADO, PERFURADO DN 100 MM, PARA DRENAGEM, SISTEMA IRRIGACAO                                                                                                                                                                                                                                                                                                                                                                                                                        </t>
  </si>
  <si>
    <t>63,93</t>
  </si>
  <si>
    <t xml:space="preserve">GESSO COLA, EM PO, PARA FIXACAO DE MOLDURAS, SANCAS E BLOCOS DE GESSO                                                                                                                                                                                                                                                                                                                                                                                                                                     </t>
  </si>
  <si>
    <t xml:space="preserve">TIL RADIAL, PVC, JE, BBB, DN 300 X 200 MM, PARA REDE COLETORA DE ESGOTO (NBR 10.569)                                                                                                                                                                                                                                                                                                                                                                                                                      </t>
  </si>
  <si>
    <t>1.669,32</t>
  </si>
  <si>
    <t xml:space="preserve">COLA PARA TUBOS E MANTAS ELASTOMERICAS, A BASE DE SOLVENTE                                                                                                                                                                                                                                                                                                                                                                                                                                                </t>
  </si>
  <si>
    <t>154,68</t>
  </si>
  <si>
    <t xml:space="preserve">DETERGENTE NEUTRO USO GERAL, CONCENTRADO                                                                                                                                                                                                                                                                                                                                                                                                                                                                  </t>
  </si>
  <si>
    <t xml:space="preserve">DESINFETANTE PRONTO USO                                                                                                                                                                                                                                                                                                                                                                                                                                                                                   </t>
  </si>
  <si>
    <t xml:space="preserve">LIMPA VIDROS COM PULVERIZADOR                                                                                                                                                                                                                                                                                                                                                                                                                                                                             </t>
  </si>
  <si>
    <t xml:space="preserve">CABO DE COBRE FLEXIVEL NAO HALOGENADO, SEM EMISSAO DE FUMACA, 750V, SECAO NOMINAL 2,5 MM                                                                                                                                                                                                                                                                                                                                                                                                                  </t>
  </si>
  <si>
    <t xml:space="preserve">CABO DE COBRE FLEXIVEL NAO HALOGENADO, SEM EMISSAO DE FUMACA, 750V, SECAO NOMINAL 6,0 MM                                                                                                                                                                                                                                                                                                                                                                                                                  </t>
  </si>
  <si>
    <t xml:space="preserve">CABO DE COBRE FLEXIVEL NAO HALOGENADO, SEM EMISSAO DE FUMACA, 750V, SECAO NOMINAL 50 MM                                                                                                                                                                                                                                                                                                                                                                                                                   </t>
  </si>
  <si>
    <t>52,81</t>
  </si>
  <si>
    <t xml:space="preserve">CABO DE COBRE FLEXIVEL NAO HALOGENADO, SEM EMISSAO DE FUMACA, 750V, SECAO NOMINAL 120 MM                                                                                                                                                                                                                                                                                                                                                                                                                  </t>
  </si>
  <si>
    <t>125,17</t>
  </si>
  <si>
    <t xml:space="preserve">CABO DE COBRE FLEXIVEL NAO HALOGENADO, SEM EMISSAO DE FUMACA, 750V, SECAO NOMINAL 240 MM                                                                                                                                                                                                                                                                                                                                                                                                                  </t>
  </si>
  <si>
    <t>249,23</t>
  </si>
  <si>
    <t xml:space="preserve">COLA BRANCA BASE PVA                                                                                                                                                                                                                                                                                                                                                                                                                                                                                      </t>
  </si>
  <si>
    <t>45,48</t>
  </si>
  <si>
    <t xml:space="preserve">FITA / CINTA AUTOADESIVA ELASTOMERICA PARA VEDACAO, L= 50 MM, E = 3 MM                                                                                                                                                                                                                                                                                                                                                                                                                                    </t>
  </si>
  <si>
    <t xml:space="preserve">JANELA VENEZIANA DE CORRER, EM ALUMINIO PERFIL 25, 100 X 150 CM (A X L), 6 FLS (4 VENEZIANAS E 2 VIDROS), SEM BANDEIRA, ACABAMENTO BRANCO OU BRILHANTE, BATENTE DE 8 A 9 CM, COM VIDRO 4 MM, SEM GUARNICAO / ALIZAR                                                                                                                                                                                                                                                                                       </t>
  </si>
  <si>
    <t>749,90</t>
  </si>
  <si>
    <t xml:space="preserve">BUCHA DE REDUCAO CPVC, SOLDAVEL, 54 X 28 MM, PARA AGUA QUENTE                                                                                                                                                                                                                                                                                                                                                                                                                                             </t>
  </si>
  <si>
    <t>24,47</t>
  </si>
  <si>
    <t xml:space="preserve">USINA DE ASFALTO, GRAVIMETRICA, CAPACIDADE DE 150 T/H, POTENCIA DE 400  KW                                                                                                                                                                                                                                                                                                                                                                                                                                </t>
  </si>
  <si>
    <t>8.958.602,97</t>
  </si>
  <si>
    <t xml:space="preserve">VIBROACABADORA DE ASFALTO SOBRE ESTEIRAS, LARG. PAVIM. 2,13 M A 4,55 M, POT. 74 KW/ 100 HP, CAP. 400  T/ H                                                                                                                                                                                                                                                                                                                                                                                                </t>
  </si>
  <si>
    <t>1.992.610,92</t>
  </si>
  <si>
    <t xml:space="preserve">PORTA DENTE PARA  FRESADORA                                                                                                                                                                                                                                                                                                                                                                                                                                                                               </t>
  </si>
  <si>
    <t>583,81</t>
  </si>
  <si>
    <t xml:space="preserve">DENTE PARA  FRESADORA                                                                                                                                                                                                                                                                                                                                                                                                                                                                                     </t>
  </si>
  <si>
    <t>62,00</t>
  </si>
  <si>
    <t xml:space="preserve">APOIO DO PORTA DENTE PARA FRESADORA DE  ASFALTO                                                                                                                                                                                                                                                                                                                                                                                                                                                           </t>
  </si>
  <si>
    <t>2.742,55</t>
  </si>
  <si>
    <t xml:space="preserve">GUINDASTE HIDRAULICO AUTOPROPELIDO, COM LANCA TELESCOPICA 40 M, CAPACIDADE MAXIMA 60 T, POTENCIA 260 KW, TRACAO  6 X 6                                                                                                                                                                                                                                                                                                                                                                                    </t>
  </si>
  <si>
    <t xml:space="preserve">GUINDASTE HIDRAULICO AUTOPROPELIDO, COM LANCA TELESCOPICA 28,80 M, CAPACIDADE MAXIMA 30 T, POTENCIA 97 KW, TRACAO  4 X 4                                                                                                                                                                                                                                                                                                                                                                                  </t>
  </si>
  <si>
    <t xml:space="preserve">DIVISORIA EM GRANITO, COM DUAS FACES POLIDAS, TIPO ANDORINHA/ QUARTZ/ CASTELO/ CORUMBA OU OUTROS EQUIVALENTES DA REGIAO, E=  *3,0*  CM                                                                                                                                                                                                                                                                                                                                                                    </t>
  </si>
  <si>
    <t xml:space="preserve">MICROESFERAS DE VIDRO PARA SINALIZACAO HORIZONTAL VIARIA, TIPO II-A (DROP-ON) - NBR  16184                                                                                                                                                                                                                                                                                                                                                                                                                </t>
  </si>
  <si>
    <t xml:space="preserve">MICROESFERAS DE VIDRO PARA SINALIZACAO HORIZONTAL VIARIA, TIPO I-B (PREMIX) - NBR  16184                                                                                                                                                                                                                                                                                                                                                                                                                  </t>
  </si>
  <si>
    <t xml:space="preserve">CALCARIO DOLOMITICO A (POSTO PEDREIRA/FORNECEDOR,  SEM FRETE)                                                                                                                                                                                                                                                                                                                                                                                                                                             </t>
  </si>
  <si>
    <t xml:space="preserve">TARIFA "A" ENTRE  0 E 20M3 FORNECIMENTO  D'AGUA                                                                                                                                                                                                                                                                                                                                                                                                                                                           </t>
  </si>
  <si>
    <t xml:space="preserve">GRANALHA DE ACO, ESFERICA (SHOT), PARA JATEAMENTO, PENEIRA 1,19 A 1,00 MM  (SAE S390)                                                                                                                                                                                                                                                                                                                                                                                                                     </t>
  </si>
  <si>
    <t xml:space="preserve">BOMBA TRIPLEX COM MOTOR A DIESEL, NACIONAL, DIAMETRO DE SUCCAO DE 2  1/2''                                                                                                                                                                                                                                                                                                                                                                                                                                </t>
  </si>
  <si>
    <t>274.471,31</t>
  </si>
  <si>
    <t xml:space="preserve">GUINDASTE HIDRAULICO AUTOPROPELIDO, COM LANCA TELESCOPICA 50 M, CAPACIDADE MAXIMA 100 T, POTENCIA 350 KW,  TRACAO 10 X 6                                                                                                                                                                                                                                                                                                                                                                                  </t>
  </si>
  <si>
    <t xml:space="preserve">VIBROACABADORA DE ASFALTO SOBRE ESTEIRAS, LARG. PAVIM. MAX. 8,00 M, POT. 100 KW/ 134 HP, CAP.  600 T/ H                                                                                                                                                                                                                                                                                                                                                                                                   </t>
  </si>
  <si>
    <t>4.733.173,06</t>
  </si>
  <si>
    <t xml:space="preserve">BETONEIRA CAPACIDADE NOMINAL 600 L, CAPACIDADE DE MISTURA 440 L, MOTOR A GASOLINA POTENCIA 10 HP, COM  CARREGADOR                                                                                                                                                                                                                                                                                                                                                                                         </t>
  </si>
  <si>
    <t>32.099,99</t>
  </si>
  <si>
    <t xml:space="preserve">GRUPO GERADOR ESTACIONARIO, SILENCIADO, POTENCIA 180 KVA, MOTOR  DIESEL                                                                                                                                                                                                                                                                                                                                                                                                                                   </t>
  </si>
  <si>
    <t>185.094,97</t>
  </si>
  <si>
    <t xml:space="preserve">GRUPO GERADOR ESTACIONARIO SILENCIADO, POTENCIA 50 KVA, MOTOR  DIESEL                                                                                                                                                                                                                                                                                                                                                                                                                                     </t>
  </si>
  <si>
    <t>100.884,32</t>
  </si>
  <si>
    <t xml:space="preserve">DISCO DE CORTE PARA METAL COM DUAS TELAS 12 X 1/8 X 3/4 "  (300 X 3,2 X 19,05 MM)                                                                                                                                                                                                                                                                                                                                                                                                                         </t>
  </si>
  <si>
    <t xml:space="preserve">PONTEIRO PARA MARTELO ROMPEDOR, DIAMETRO = *28* MM, COMPRIMENTO = *520* MM, ENCAIXE  SEXTAVADO                                                                                                                                                                                                                                                                                                                                                                                                            </t>
  </si>
  <si>
    <t>158,35</t>
  </si>
  <si>
    <t xml:space="preserve">MONTADOR DE ESTRUTURAS METALICAS HORISTA                                                                                                                                                                                                                                                                                                                                                                                                                                                                  </t>
  </si>
  <si>
    <t>14,81</t>
  </si>
  <si>
    <t xml:space="preserve">AQUECEDOR DE OLEO BPF (FLUIDO) TERMICO, CAPACIDADE DE 300.000  KCAL/H                                                                                                                                                                                                                                                                                                                                                                                                                                     </t>
  </si>
  <si>
    <t xml:space="preserve">AJUDANTE DE ESTRUTURAS METALICAS HORISTA                                                                                                                                                                                                                                                                                                                                                                                                                                                                  </t>
  </si>
  <si>
    <t xml:space="preserve">OPERADOR DE PAVIMENTADORA / MESA VIBROACABADORA HORISTA                                                                                                                                                                                                                                                                                                                                                                                                                                                   </t>
  </si>
  <si>
    <t>19,29</t>
  </si>
  <si>
    <t xml:space="preserve">OPERADOR DE DEMARCADORA DE FAIXAS DE TRAFEGO HORISTA                                                                                                                                                                                                                                                                                                                                                                                                                                                      </t>
  </si>
  <si>
    <t xml:space="preserve">RASTELEIRO HORISTA                                                                                                                                                                                                                                                                                                                                                                                                                                                                                        </t>
  </si>
  <si>
    <t xml:space="preserve">JARDINEIRO (HORISTA)                                                                                                                                                                                                                                                                                                                                                                                                                                                                                      </t>
  </si>
  <si>
    <t xml:space="preserve">MANTA TERMOPLASTICA, PEAD, GEOMEMBRANA LISA, E = 0,50 MM  ( NBR 15352)                                                                                                                                                                                                                                                                                                                                                                                                                                    </t>
  </si>
  <si>
    <t>14,39</t>
  </si>
  <si>
    <t xml:space="preserve">MANTA TERMOPLASTICA, PEAD, GEOMEMBRANA LISA, E = 0,75 MM (NBR 15352)                                                                                                                                                                                                                                                                                                                                                                                                                                      </t>
  </si>
  <si>
    <t>21,71</t>
  </si>
  <si>
    <t xml:space="preserve">MANTA TERMOPLASTICA, PEAD, GEOMEMBRANA LISA, E = 0,80 MM (NBR 15352)                                                                                                                                                                                                                                                                                                                                                                                                                                      </t>
  </si>
  <si>
    <t xml:space="preserve">MANTA TERMOPLASTICA, PEAD, GEOMEMBRANA LISA, E = 1,00 MM (NBR 15352)                                                                                                                                                                                                                                                                                                                                                                                                                                      </t>
  </si>
  <si>
    <t>28,80</t>
  </si>
  <si>
    <t xml:space="preserve">MANTA TERMOPLASTICA, PEAD, GEOMEMBRANA LISA, E = 1,50 MM (NBR 15352)                                                                                                                                                                                                                                                                                                                                                                                                                                      </t>
  </si>
  <si>
    <t>43,19</t>
  </si>
  <si>
    <t xml:space="preserve">MANTA TERMOPLASTICA, PEAD, GEOMEMBRANA LISA, E = 2,00 MM (NBR 15352)                                                                                                                                                                                                                                                                                                                                                                                                                                      </t>
  </si>
  <si>
    <t>57,86</t>
  </si>
  <si>
    <t xml:space="preserve">MANTA TERMOPLASTICA, PEAD, GEOMEMBRANA LISA, E = 2,50 MM (NBR 15352)                                                                                                                                                                                                                                                                                                                                                                                                                                      </t>
  </si>
  <si>
    <t>71,85</t>
  </si>
  <si>
    <t xml:space="preserve">MANTA TERMOPLASTICA, PEAD, GEOMEMBRANA TEXTURIZADA EM AMBAS AS FACES, E = 1,50 MM ( NBR 15352)                                                                                                                                                                                                                                                                                                                                                                                                            </t>
  </si>
  <si>
    <t>46,64</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</si>
  <si>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</si>
  <si>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</si>
  <si>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</si>
  <si>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25,66</t>
  </si>
  <si>
    <t xml:space="preserve">MANTA TERMOPLASTICA, PEAD, GEOMEMBRANA TEXTURIZADA EM AMBAS AS FACES, E = 1,00 MM ( NBR 15352)                                                                                                                                                                                                                                                                                                                                                                                                            </t>
  </si>
  <si>
    <t>31,51</t>
  </si>
  <si>
    <t xml:space="preserve">MANTA TERMOPLASTICA, PEAD, GEOMEMBRANA TEXTURIZADA EM AMBAS AS FACES, E = 2,00 MM ( NBR 15352)                                                                                                                                                                                                                                                                                                                                                                                                            </t>
  </si>
  <si>
    <t>63,03</t>
  </si>
  <si>
    <t xml:space="preserve">MANTA TERMOPLASTICA, PEAD, GEOMEMBRANA TEXTURIZADA EM AMBAS AS FACES, E = 2,50 MM ( NBR 15352)                                                                                                                                                                                                                                                                                                                                                                                                            </t>
  </si>
  <si>
    <t>78,61</t>
  </si>
  <si>
    <t xml:space="preserve">TUBO DE POLIETILENO DE ALTA DENSIDADE, PEAD, PE-80, DE = 1200 MM X 37,2 MM PAREDE ( SDR 32,25 - PN 04 ) PARA REDE DE AGUA OU ESGOTO ( NBR 15561)                                                                                                                                                                                                                                                                                                                                                          </t>
  </si>
  <si>
    <t>4.022,37</t>
  </si>
  <si>
    <t xml:space="preserve">TUBO DE POLIETILENO DE ALTA DENSIDADE, PEAD, PE-80, DE= 315 MM X 28,7 MM PAREDE, ( SDR 11 - PN 12,5 ) PARA REDE DE AGUA OU ESGOTO ( NBR 15561)                                                                                                                                                                                                                                                                                                                                                            </t>
  </si>
  <si>
    <t>1.097,88</t>
  </si>
  <si>
    <t xml:space="preserve">TUBO DE POLIETILENO DE ALTA DENSIDADE, PEAD, PE-80, DE= 400 MM X 36,4 MM PAREDE, ( SDR 11 - PN 12,5 ) PARA REDE DE AGUA OU ESGOTO ( NBR 15561)                                                                                                                                                                                                                                                                                                                                                            </t>
  </si>
  <si>
    <t>1.768,29</t>
  </si>
  <si>
    <t xml:space="preserve">TUBO DE POLIETILENO DE ALTA DENSIDADE, PEAD, PE-80, DE= 50 MM X 4,6 MM PAREDE, (SDR 11 - PN 12,5) PARA REDE DE AGUA OU ESGOTO ( NBR 15561)                                                                                                                                                                                                                                                                                                                                                                </t>
  </si>
  <si>
    <t>28,52</t>
  </si>
  <si>
    <t xml:space="preserve">TUBO DE POLIETILENO DE ALTA DENSIDADE, PEAD, PE-80, DE= 500 MM X 45,5 MM PAREDE, ( SDR 11 - PN 12,5 ) PARA REDE DE AGUA OU ESGOTO ( NBR 15561)                                                                                                                                                                                                                                                                                                                                                            </t>
  </si>
  <si>
    <t>3.104,47</t>
  </si>
  <si>
    <t xml:space="preserve">TUBO DE POLIETILENO DE ALTA DENSIDADE, PEAD, PE-80, DE= 630 MM X 57,3 MM PAREDE (SDR 11 - PN 12,5 ) PARA REDE DE AGUA OU ESGOTO ( NBR 15561)                                                                                                                                                                                                                                                                                                                                                              </t>
  </si>
  <si>
    <t>4.617,22</t>
  </si>
  <si>
    <t xml:space="preserve">TUBO DE POLIETILENO DE ALTA DENSIDADE, PEAD, PE-80, DE= 75 MM X 6,9 MM PAREDE, ( SRD 11 - PN 12,5 ) PARA REDE DE AGUA OU ESGOTO ( NBR 15561)                                                                                                                                                                                                                                                                                                                                                              </t>
  </si>
  <si>
    <t>63,80</t>
  </si>
  <si>
    <t xml:space="preserve">TUBO DE POLIETILENO DE ALTA DENSIDADE, PEAD, PE-80, DE = 900 MM X 34,7 MM PAREDE, ( SDR 26 - PN 05 ) PARA REDE DE AGUA OU ESGOTO ( NBR 15561)                                                                                                                                                                                                                                                                                                                                                             </t>
  </si>
  <si>
    <t>4.955,47</t>
  </si>
  <si>
    <t xml:space="preserve">TUBO DE POLIETILENO DE ALTA DENSIDADE, PEAD, PE-80, DE = 110 MM X 10,0 MM PAREDE, ( SDR 11 - PN 12,5 ) PARA REDE DE AGUA OU ESGOTO ( NBR 15561)                                                                                                                                                                                                                                                                                                                                                           </t>
  </si>
  <si>
    <t>133,90</t>
  </si>
  <si>
    <t xml:space="preserve">TUBO DE POLIETILENO DE ALTA DENSIDADE, PEAD, PE-80, DE= 730 MM X 34,1 MM PAREDE, ( SDR 21 - PN 06 ) PARA REDE DE AGUA OU ESGOTO ( NBR 15561)                                                                                                                                                                                                                                                                                                                                                              </t>
  </si>
  <si>
    <t>2.315,42</t>
  </si>
  <si>
    <t xml:space="preserve">CIMENTO PORTLAND ESTRUTURAL BRANCO CPB - 32 ou CPB - 40                                                                                                                                                                                                                                                                                                                                                                                                                                                   </t>
  </si>
  <si>
    <t xml:space="preserve">TELA DE ANIAGEM ( JUTA)                                                                                                                                                                                                                                                                                                                                                                                                                                                                                   </t>
  </si>
  <si>
    <t xml:space="preserve">REBOLO ABRASIVO RETO DE USO GERAL GRAO 36, DE 6 X 1 " ( DIAMETRO X ALTURA)                                                                                                                                                                                                                                                                                                                                                                                                                                </t>
  </si>
  <si>
    <t>56,25</t>
  </si>
  <si>
    <t xml:space="preserve">DISCO DE CORTE DIAMANTADO SEGMENTADO DIAMETRO DE 180 MM PARA ESMERILHADEIRA  7 "                                                                                                                                                                                                                                                                                                                                                                                                                          </t>
  </si>
  <si>
    <t>98,14</t>
  </si>
  <si>
    <t xml:space="preserve">DISCO DE BORRACHA PARA LIXADEIRA RIGIDO 7 " COM ARRUELA  CENTRAL                                                                                                                                                                                                                                                                                                                                                                                                                                          </t>
  </si>
  <si>
    <t xml:space="preserve">DISCO DE DESBASTE PARA METAL FERROSO EM GERAL, COM TRES TELAS,  9 X 1/4 X 7/8 " ( 228,6 X 6,4 X 22,2 MM)                                                                                                                                                                                                                                                                                                                                                                                                  </t>
  </si>
  <si>
    <t xml:space="preserve">DISCO DE LIXA PARA METAL, DIAMETRO = 180 MM, GRAO  120                                                                                                                                                                                                                                                                                                                                                                                                                                                    </t>
  </si>
  <si>
    <t xml:space="preserve">SERVICO DE BOMBEAMENTO DE CONCRETO COM CONSUMO MINIMO DE 40 M3, (DISPONIBILIZACAO DE BOMBA), SEM O LANCAMENTO                                                                                                                                                                                                                                                                                                                                                                                             </t>
  </si>
  <si>
    <t xml:space="preserve">SILICA ATIVA PARA ADICAO EM CONCRETO E  ARGAMASSA                                                                                                                                                                                                                                                                                                                                                                                                                                                         </t>
  </si>
  <si>
    <t>3,69</t>
  </si>
  <si>
    <t xml:space="preserve">POZOLANA DE CLASSE  C                                                                                                                                                                                                                                                                                                                                                                                                                                                                                     </t>
  </si>
  <si>
    <t>445,62</t>
  </si>
  <si>
    <t xml:space="preserve">ESCOVA CIRCULAR EM ACO LATONADO, 6 X 1 " (DIAMETRO X ESPESSURA), FURO DE 1 1/4 ", FIO ONDULADO *0,30*  MM                                                                                                                                                                                                                                                                                                                                                                                                 </t>
  </si>
  <si>
    <t xml:space="preserve">FERTILIZANTE NPK -  10:10:10                                                                                                                                                                                                                                                                                                                                                                                                                                                                              </t>
  </si>
  <si>
    <t xml:space="preserve">PISO EM GRANITO, POLIDO, TIPO MARFIM, DALLAS, CARAVELAS OU OUTROS EQUIVALENTES DA REGIAO, FORMATO MENOR OU IGUAL A 3025 CM2, E=  *2*CM                                                                                                                                                                                                                                                                                                                                                                    </t>
  </si>
  <si>
    <t xml:space="preserve">PISO/ REVESTIMENTO EM GRANITO, POLIDO, TIPO ANDORINHA/ QUARTZ/ CASTELO/ CORUMBA OU OUTROS EQUIVALENTES DA REGIAO, FORMATO MAIOR OU IGUAL A 3025 CM2, E = *2*CM                                                                                                                                                                                                                                                                                                                                            </t>
  </si>
  <si>
    <t xml:space="preserve">TUBO DE POLIETILENO DE ALTA DENSIDADE, PEAD, PE-80, DE= 800 MM X 30,8 MM PAREDE, ( SDR 26 - PN 05 ) PARA REDE DE AGUA OU ESGOTO ( NBR 15561)                                                                                                                                                                                                                                                                                                                                                              </t>
  </si>
  <si>
    <t>3.020,84</t>
  </si>
  <si>
    <t xml:space="preserve">TUBO DE POLIETILENO DE ALTA DENSIDADE, PEAD, PE-80, DE = 1000 MM X 38,5 MM PAREDE, ( SDR 26 - PN 05 ) PARA REDE DE AGUA OU ESGOTO ( NBR 15561)                                                                                                                                                                                                                                                                                                                                                            </t>
  </si>
  <si>
    <t>5.463,62</t>
  </si>
  <si>
    <t xml:space="preserve">TUBO DE POLIETILENO DE ALTA DENSIDADE, PEAD, PE-80, DE = 1400 MM X 42,9 MM PAREDE, (SDR 32,25 - PN 04 ) PARA REDE DE AGUA OU ESGOTO ( NBR 15561)                                                                                                                                                                                                                                                                                                                                                          </t>
  </si>
  <si>
    <t>1.955,51</t>
  </si>
  <si>
    <t xml:space="preserve">TUBO DE POLIETILENO DE ALTA DENSIDADE, PEAD, PE-80, DE = 160 MM X 14,6 MM PAREDE, (SDR 11 - PN 12,5 ) PARA REDE DE AGUA OU ESGOTO ( NBR 15561)                                                                                                                                                                                                                                                                                                                                                            </t>
  </si>
  <si>
    <t>287,43</t>
  </si>
  <si>
    <t xml:space="preserve">TUBO DE POLIETILENO DE ALTA DENSIDADE, PEAD, PE-80, DE = 1600 MM X 49,0 MM PAREDE, ( SDR 32,25 - PN 04 ) PARA REDE DE AGUA OU ESGOTO ( NBR 15561)                                                                                                                                                                                                                                                                                                                                                         </t>
  </si>
  <si>
    <t>1.283,68</t>
  </si>
  <si>
    <t xml:space="preserve">TUBO DE POLIETILENO DE ALTA DENSIDADE, PEAD, PE-80, DE= 200 MM X 18,2 MM PAREDE, ( SDR 11 - PN 12,5 ) PARA REDE DE AGUA OU ESGOTO ( NBR 15561)                                                                                                                                                                                                                                                                                                                                                            </t>
  </si>
  <si>
    <t>448,07</t>
  </si>
  <si>
    <t xml:space="preserve">TUBO CORRUGADO PEAD, PAREDE DUPLA, INTERNA LISA, JEI DN/DI 500 MM (DRENAGEM/ESGOTO)                                                                                                                                                                                                                                                                                                                                                                                                                       </t>
  </si>
  <si>
    <t xml:space="preserve">ESPACADOR/SEPARADOR /CENTRALIZADOR DE BARRA DE ACO, PLASTICO, (CHUMBADOR TIPO CARAMBOLA - CB), DIAMETRO INTERNO ENTRE 25 A 32 MM                                                                                                                                                                                                                                                                                                                                                                          </t>
  </si>
  <si>
    <t xml:space="preserve">SIFAO / TUBO SINFONADO EXTENSIVEL/SANFONADO, UNIVERSAL/ SIMPLES, ENTRE *50 A 70* CM, DE PLASTICO BRANCO                                                                                                                                                                                                                                                                                                                                                                                                   </t>
  </si>
  <si>
    <t>* Itens da tabela SINAPI ABRIL/2023</t>
  </si>
  <si>
    <t>MEMÓRIA DE CÁLCULO DO BDI - NÃO DESONERADO</t>
  </si>
  <si>
    <t>TOTAL DA PROPOSTA - Pedreiro - Aplicador  de manta</t>
  </si>
  <si>
    <t>TOTAL DA PROPOSTA - Serralheiro</t>
  </si>
  <si>
    <t>TOTAL DA PROPOSTA - AJUD. G. Mt. REPAROS</t>
  </si>
  <si>
    <t>TOTAL DA PROPOSTA - Pintor</t>
  </si>
  <si>
    <t>TOTAL DA PROPOSTA - Pedreiro</t>
  </si>
  <si>
    <t>TOTAL DA PROPOSTA - Bombeiro Hidráulico</t>
  </si>
  <si>
    <t>TOTAL DA PROPOSTA - Eletricista</t>
  </si>
  <si>
    <t>TOTAL DA PROPOSTA - Encarregado</t>
  </si>
  <si>
    <t>TOTAL DA PROPOSTA - Supervisor Administrativo</t>
  </si>
  <si>
    <t>VALOR GLOBAL DA PROPOSTA - RESPONSÁVEL TÉCNICO</t>
  </si>
  <si>
    <t>TOTAL DA PROPOSTA - RESPONSÁVEL TÉCNICO</t>
  </si>
  <si>
    <t>TOTAL DA PROPOSTA - Empregado</t>
  </si>
  <si>
    <t>MODELO DE PROPOSTA DE PREÇOS</t>
  </si>
  <si>
    <t>MANUTENÇÃO PREDIAL CBMDF</t>
  </si>
  <si>
    <t>PREGÃO ELETRÔNICO Nº XX/2023</t>
  </si>
  <si>
    <t>LICITANTE:</t>
  </si>
  <si>
    <t>CNPJ:</t>
  </si>
  <si>
    <t>VALIDADE DA PROPOSTA:</t>
  </si>
  <si>
    <t>Licenciamento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</si>
</sst>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8" formatCode="&quot;R$&quot;\ #,##0.00;[Red]\-&quot;R$&quot;\ #,##0.00"/>
    <numFmt numFmtId="44" formatCode="_-&quot;R$&quot;\ * #,##0.00_-;\-&quot;R$&quot;\ * #,##0.00_-;_-&quot;R$&quot;\ * &quot;-&quot;??_-;_-@_-"/>
    <numFmt numFmtId="43" formatCode="_-* #,##0.00_-;\-* #,##0.00_-;_-* &quot;-&quot;??_-;_-@_-"/>
    <numFmt numFmtId="164" formatCode="[$R$-416]\ #,##0.00;[Red]\-[$R$-416]\ #,##0.00"/>
    <numFmt numFmtId="165" formatCode="&quot;R$ &quot;#,##0_);&quot;(R$ &quot;#,##0\)"/>
    <numFmt numFmtId="166" formatCode="d/m/yyyy"/>
    <numFmt numFmtId="167" formatCode="d/m/yy"/>
    <numFmt numFmtId="168" formatCode="[$-416]General"/>
    <numFmt numFmtId="169" formatCode="#,##0.00\ ;\-#,##0.00\ ;\-#\ ;@\ "/>
    <numFmt numFmtId="170" formatCode="[$-416]0"/>
    <numFmt numFmtId="171" formatCode="mmmm/yyyy"/>
    <numFmt numFmtId="172" formatCode="[$-416]0.00%"/>
    <numFmt numFmtId="173" formatCode="0.000%"/>
    <numFmt numFmtId="174" formatCode="&quot; R$ &quot;#,##0.00\ ;&quot; R$ (&quot;#,##0.00\);&quot; R$ -&quot;#\ ;@\ "/>
    <numFmt numFmtId="175" formatCode="00"/>
    <numFmt numFmtId="176" formatCode="_-&quot;R$ &quot;* #,##0.00_-;&quot;-R$ &quot;* #,##0.00_-;_-&quot;R$ &quot;* \-??_-;_-@_-"/>
    <numFmt numFmtId="177" formatCode="_-&quot;R$&quot;* #,##0.00_-;&quot;-R$&quot;* #,##0.00_-;_-&quot;R$&quot;* \-??_-;_-@_-"/>
    <numFmt numFmtId="178" formatCode="[$R$-416]\ #,##0.00;[Red][$R$-416]\ #,##0.00"/>
    <numFmt numFmtId="179" formatCode="&quot;R$ &quot;#,##0.00"/>
    <numFmt numFmtId="180" formatCode="0;0"/>
    <numFmt numFmtId="181" formatCode="[$-416]#,##0.00"/>
    <numFmt numFmtId="182" formatCode="_(* #,##0.00_);_(* \(#,##0.00\);_(* \-??_);_(@_)"/>
    <numFmt numFmtId="183" formatCode="0.00\ &quot;m²&quot;"/>
    <numFmt numFmtId="184" formatCode="&quot; R$ &quot;* #,##0.00\ ;&quot;-R$ &quot;* #,##0.00\ ;&quot; R$ &quot;* \-#\ ;@\ "/>
    <numFmt numFmtId="185" formatCode="[$-416]0.000%"/>
    <numFmt numFmtId="186" formatCode="0.0000%"/>
  </numFmts>
  <fonts count="87" x14ac:knownFonts="1">
    <font>
      <sz val="11"/>
      <color rgb="FF000000"/>
      <name val="Calibri"/>
      <family val="2"/>
      <charset val="1"/>
    </font>
    <font>
      <sz val="11"/>
      <color theme="1"/>
      <name val="Calibri"/>
      <family val="2"/>
      <scheme val="minor"/>
    </font>
    <font>
      <sz val="11"/>
      <color theme="1"/>
      <name val="Calibri"/>
      <family val="2"/>
      <scheme val="minor"/>
    </font>
    <font>
      <b/>
      <i/>
      <sz val="16"/>
      <color rgb="FF000000"/>
      <name val="Arial"/>
      <family val="2"/>
      <charset val="1"/>
    </font>
    <font>
      <sz val="11"/>
      <color rgb="FF000000"/>
      <name val="Arial"/>
      <family val="2"/>
      <charset val="1"/>
    </font>
    <font>
      <b/>
      <i/>
      <u/>
      <sz val="11"/>
      <color rgb="FF000000"/>
      <name val="Arial"/>
      <family val="2"/>
      <charset val="1"/>
    </font>
    <font>
      <b/>
      <sz val="18"/>
      <color rgb="FF003366"/>
      <name val="Cambria"/>
      <family val="1"/>
      <charset val="1"/>
    </font>
    <font>
      <b/>
      <sz val="16"/>
      <color rgb="FF000000"/>
      <name val="Arial"/>
      <family val="2"/>
      <charset val="1"/>
    </font>
    <font>
      <b/>
      <sz val="10"/>
      <color rgb="FF000000"/>
      <name val="Arial"/>
      <family val="2"/>
      <charset val="1"/>
    </font>
    <font>
      <sz val="10"/>
      <color rgb="FF000000"/>
      <name val="Arial"/>
      <family val="2"/>
      <charset val="1"/>
    </font>
    <font>
      <b/>
      <sz val="9.5"/>
      <color rgb="FF000000"/>
      <name val="Arial"/>
      <family val="2"/>
      <charset val="1"/>
    </font>
    <font>
      <b/>
      <i/>
      <sz val="10"/>
      <color rgb="FF000000"/>
      <name val="Arial"/>
      <family val="2"/>
      <charset val="1"/>
    </font>
    <font>
      <b/>
      <i/>
      <sz val="10"/>
      <color rgb="FFFF0000"/>
      <name val="Arial"/>
      <family val="2"/>
      <charset val="1"/>
    </font>
    <font>
      <b/>
      <i/>
      <sz val="8"/>
      <color rgb="FF000000"/>
      <name val="Arial"/>
      <family val="2"/>
      <charset val="1"/>
    </font>
    <font>
      <b/>
      <i/>
      <u/>
      <sz val="10"/>
      <color rgb="FF000000"/>
      <name val="Arial"/>
      <family val="2"/>
      <charset val="1"/>
    </font>
    <font>
      <b/>
      <sz val="7"/>
      <color rgb="FF000000"/>
      <name val="Arial"/>
      <family val="2"/>
      <charset val="1"/>
    </font>
    <font>
      <i/>
      <sz val="10"/>
      <color rgb="FF000000"/>
      <name val="Arial"/>
      <family val="2"/>
      <charset val="1"/>
    </font>
    <font>
      <sz val="7"/>
      <color rgb="FF000000"/>
      <name val="Arial"/>
      <family val="2"/>
      <charset val="1"/>
    </font>
    <font>
      <b/>
      <sz val="10"/>
      <name val="Arial"/>
      <family val="2"/>
      <charset val="1"/>
    </font>
    <font>
      <b/>
      <sz val="8"/>
      <name val="Arial"/>
      <family val="2"/>
      <charset val="1"/>
    </font>
    <font>
      <b/>
      <i/>
      <sz val="8"/>
      <name val="Arial"/>
      <family val="2"/>
      <charset val="1"/>
    </font>
    <font>
      <i/>
      <sz val="8"/>
      <name val="Arial"/>
      <family val="2"/>
      <charset val="1"/>
    </font>
    <font>
      <i/>
      <sz val="10"/>
      <name val="Arial"/>
      <family val="2"/>
      <charset val="1"/>
    </font>
    <font>
      <b/>
      <i/>
      <sz val="9"/>
      <name val="Arial"/>
      <family val="2"/>
      <charset val="1"/>
    </font>
    <font>
      <b/>
      <i/>
      <sz val="10"/>
      <name val="Arial"/>
      <family val="2"/>
      <charset val="1"/>
    </font>
    <font>
      <sz val="10"/>
      <name val="Arial"/>
      <family val="2"/>
      <charset val="1"/>
    </font>
    <font>
      <sz val="11"/>
      <name val="Arial"/>
      <family val="2"/>
      <charset val="1"/>
    </font>
    <font>
      <b/>
      <sz val="12"/>
      <name val="Arial"/>
      <family val="2"/>
      <charset val="1"/>
    </font>
    <font>
      <b/>
      <u/>
      <sz val="12"/>
      <name val="Arial"/>
      <family val="2"/>
      <charset val="1"/>
    </font>
    <font>
      <i/>
      <sz val="10"/>
      <color rgb="FFFF0000"/>
      <name val="Arial"/>
      <family val="2"/>
      <charset val="1"/>
    </font>
    <font>
      <b/>
      <i/>
      <sz val="9"/>
      <color rgb="FF000000"/>
      <name val="Arial"/>
      <family val="2"/>
      <charset val="1"/>
    </font>
    <font>
      <b/>
      <sz val="10"/>
      <color rgb="FF7030A0"/>
      <name val="Arial"/>
      <family val="2"/>
      <charset val="1"/>
    </font>
    <font>
      <b/>
      <sz val="10"/>
      <color rgb="FFFF0000"/>
      <name val="Arial"/>
      <family val="2"/>
      <charset val="1"/>
    </font>
    <font>
      <b/>
      <sz val="8"/>
      <color rgb="FF000000"/>
      <name val="Arial"/>
      <family val="2"/>
      <charset val="1"/>
    </font>
    <font>
      <i/>
      <sz val="8"/>
      <color rgb="FF000000"/>
      <name val="Arial"/>
      <family val="2"/>
      <charset val="1"/>
    </font>
    <font>
      <b/>
      <u/>
      <sz val="12"/>
      <color rgb="FF000000"/>
      <name val="Arial"/>
      <family val="2"/>
      <charset val="1"/>
    </font>
    <font>
      <b/>
      <i/>
      <sz val="9"/>
      <color rgb="FFFF0000"/>
      <name val="Arial"/>
      <family val="2"/>
      <charset val="1"/>
    </font>
    <font>
      <b/>
      <sz val="11"/>
      <color rgb="FFFF0000"/>
      <name val="Calibri"/>
      <family val="2"/>
      <charset val="1"/>
    </font>
    <font>
      <b/>
      <sz val="11"/>
      <color rgb="FF000000"/>
      <name val="Arial"/>
      <family val="2"/>
      <charset val="1"/>
    </font>
    <font>
      <b/>
      <sz val="11"/>
      <name val="Arial"/>
      <family val="2"/>
      <charset val="1"/>
    </font>
    <font>
      <b/>
      <sz val="12"/>
      <color rgb="FF000000"/>
      <name val="Arial"/>
      <family val="2"/>
      <charset val="1"/>
    </font>
    <font>
      <b/>
      <sz val="12"/>
      <color rgb="FF4472C4"/>
      <name val="Arial"/>
      <family val="2"/>
      <charset val="1"/>
    </font>
    <font>
      <sz val="11"/>
      <color rgb="FF4472C4"/>
      <name val="Arial"/>
      <family val="2"/>
      <charset val="1"/>
    </font>
    <font>
      <b/>
      <sz val="11"/>
      <color rgb="FF4472C4"/>
      <name val="Arial"/>
      <family val="2"/>
      <charset val="1"/>
    </font>
    <font>
      <sz val="11"/>
      <color rgb="FF000000"/>
      <name val="Arial Narrow"/>
      <family val="2"/>
      <charset val="1"/>
    </font>
    <font>
      <b/>
      <sz val="8"/>
      <color rgb="FF000000"/>
      <name val="Arial Narrow"/>
      <family val="2"/>
      <charset val="1"/>
    </font>
    <font>
      <b/>
      <sz val="11"/>
      <color rgb="FF000000"/>
      <name val="Arial Narrow"/>
      <family val="2"/>
      <charset val="1"/>
    </font>
    <font>
      <b/>
      <sz val="11"/>
      <color rgb="FFFF0000"/>
      <name val="Arial Narrow"/>
      <family val="2"/>
      <charset val="1"/>
    </font>
    <font>
      <b/>
      <sz val="14"/>
      <color rgb="FF000000"/>
      <name val="Arial Narrow"/>
      <family val="2"/>
      <charset val="1"/>
    </font>
    <font>
      <b/>
      <sz val="16"/>
      <color rgb="FF000000"/>
      <name val="Arial Narrow"/>
      <family val="2"/>
      <charset val="1"/>
    </font>
    <font>
      <b/>
      <sz val="11"/>
      <color rgb="FF000000"/>
      <name val="Calibri"/>
      <family val="2"/>
      <charset val="1"/>
    </font>
    <font>
      <b/>
      <sz val="10"/>
      <color rgb="FF000000"/>
      <name val="Calibri"/>
      <family val="2"/>
      <charset val="1"/>
    </font>
    <font>
      <b/>
      <vertAlign val="superscript"/>
      <sz val="10"/>
      <color rgb="FF000000"/>
      <name val="Calibri"/>
      <family val="2"/>
      <charset val="1"/>
    </font>
    <font>
      <u/>
      <sz val="11"/>
      <color rgb="FF0563C1"/>
      <name val="Calibri"/>
      <family val="2"/>
      <charset val="1"/>
    </font>
    <font>
      <sz val="8"/>
      <color rgb="FF000000"/>
      <name val="Arial"/>
      <family val="2"/>
      <charset val="1"/>
    </font>
    <font>
      <vertAlign val="superscript"/>
      <sz val="11"/>
      <color rgb="FF000000"/>
      <name val="Arial Narrow"/>
      <family val="2"/>
      <charset val="1"/>
    </font>
    <font>
      <sz val="12"/>
      <color rgb="FF000000"/>
      <name val="Arial"/>
      <family val="2"/>
      <charset val="1"/>
    </font>
    <font>
      <b/>
      <sz val="10"/>
      <name val="Arial Narrow"/>
      <family val="2"/>
      <charset val="1"/>
    </font>
    <font>
      <b/>
      <sz val="10"/>
      <color rgb="FF000000"/>
      <name val="Arial Narrow"/>
      <family val="2"/>
      <charset val="1"/>
    </font>
    <font>
      <sz val="10"/>
      <color rgb="FF000000"/>
      <name val="Arial Narrow"/>
      <family val="2"/>
      <charset val="1"/>
    </font>
    <font>
      <sz val="10"/>
      <name val="Arial Narrow"/>
      <family val="2"/>
      <charset val="1"/>
    </font>
    <font>
      <b/>
      <sz val="24"/>
      <name val="Arial Narrow"/>
      <family val="2"/>
      <charset val="1"/>
    </font>
    <font>
      <sz val="11"/>
      <color rgb="FF333333"/>
      <name val="Calibri"/>
      <family val="2"/>
      <charset val="1"/>
    </font>
    <font>
      <sz val="11"/>
      <color rgb="FF000000"/>
      <name val="Calibri"/>
      <family val="2"/>
      <charset val="1"/>
    </font>
    <font>
      <b/>
      <sz val="11"/>
      <color rgb="FF000000"/>
      <name val="Arial Narrow"/>
      <family val="2"/>
    </font>
    <font>
      <b/>
      <sz val="11"/>
      <color rgb="FF000000"/>
      <name val="Calibri"/>
      <family val="2"/>
    </font>
    <font>
      <sz val="10"/>
      <name val="Arial"/>
      <family val="2"/>
    </font>
    <font>
      <sz val="11"/>
      <name val="Arial"/>
      <family val="1"/>
    </font>
    <font>
      <b/>
      <sz val="10"/>
      <name val="Calibri"/>
      <family val="2"/>
      <scheme val="minor"/>
    </font>
    <font>
      <sz val="10"/>
      <color rgb="FF000000"/>
      <name val="Calibri"/>
      <family val="2"/>
      <charset val="1"/>
    </font>
    <font>
      <sz val="10"/>
      <name val="Calibri"/>
      <family val="2"/>
      <scheme val="minor"/>
    </font>
    <font>
      <sz val="10"/>
      <color rgb="FF000000"/>
      <name val="Calibri"/>
      <family val="2"/>
      <scheme val="minor"/>
    </font>
    <font>
      <sz val="9"/>
      <color rgb="FF000000"/>
      <name val="Calibri"/>
      <family val="2"/>
      <charset val="1"/>
    </font>
    <font>
      <b/>
      <sz val="9"/>
      <color rgb="FF000000"/>
      <name val="Calibri"/>
      <family val="2"/>
      <charset val="1"/>
    </font>
    <font>
      <sz val="11"/>
      <color theme="1"/>
      <name val="Arial"/>
      <family val="2"/>
    </font>
    <font>
      <sz val="11"/>
      <name val="Calibri"/>
      <family val="2"/>
      <scheme val="minor"/>
    </font>
    <font>
      <b/>
      <sz val="10"/>
      <color rgb="FF000000"/>
      <name val="Calibri"/>
      <family val="2"/>
      <scheme val="minor"/>
    </font>
    <font>
      <sz val="8"/>
      <color rgb="FF000000"/>
      <name val="Arial"/>
      <family val="2"/>
    </font>
    <font>
      <b/>
      <sz val="11"/>
      <color rgb="FF000000"/>
      <name val="Calibri"/>
      <family val="2"/>
      <scheme val="minor"/>
    </font>
    <font>
      <sz val="11"/>
      <color rgb="FF000000"/>
      <name val="Calibri"/>
      <family val="2"/>
      <scheme val="minor"/>
    </font>
    <font>
      <sz val="11"/>
      <color theme="1"/>
      <name val="Calibri"/>
      <family val="2"/>
    </font>
    <font>
      <b/>
      <sz val="8"/>
      <color rgb="FF000000"/>
      <name val="Arial"/>
      <family val="2"/>
    </font>
    <font>
      <u/>
      <sz val="10"/>
      <color rgb="FF0563C1"/>
      <name val="Calibri"/>
      <family val="2"/>
      <scheme val="minor"/>
    </font>
    <font>
      <b/>
      <sz val="14"/>
      <color rgb="FFFF0000"/>
      <name val="Arial Narrow"/>
      <family val="2"/>
    </font>
    <font>
      <sz val="8"/>
      <name val="Calibri"/>
      <family val="2"/>
      <charset val="1"/>
    </font>
    <font>
      <b/>
      <sz val="11"/>
      <name val="Calibri"/>
      <family val="2"/>
      <charset val="1"/>
    </font>
    <font>
      <b/>
      <sz val="11"/>
      <name val="Arial Narrow"/>
      <family val="2"/>
      <charset val="1"/>
    </font>
  </fonts>
  <fills count="30">
    <fill>
      <patternFill patternType="none"/>
    </fill>
    <fill>
      <patternFill patternType="gray125"/>
    </fill>
    <fill>
      <patternFill patternType="solid">
        <fgColor rgb="FFD8E4BC"/>
        <bgColor rgb="FFC5E0B4"/>
      </patternFill>
    </fill>
    <fill>
      <patternFill patternType="solid">
        <fgColor rgb="FF8DB4E2"/>
        <bgColor rgb="FF8FAADC"/>
      </patternFill>
    </fill>
    <fill>
      <patternFill patternType="solid">
        <fgColor rgb="FFFFFF00"/>
        <bgColor rgb="FFFFBF00"/>
      </patternFill>
    </fill>
    <fill>
      <patternFill patternType="solid">
        <fgColor rgb="FFDAEEF3"/>
        <bgColor rgb="FFDAE3F3"/>
      </patternFill>
    </fill>
    <fill>
      <patternFill patternType="solid">
        <fgColor rgb="FFC5E0B4"/>
        <bgColor rgb="FFD8E4BC"/>
      </patternFill>
    </fill>
    <fill>
      <patternFill patternType="solid">
        <fgColor rgb="FFFFFFFF"/>
        <bgColor rgb="FFFFF2CC"/>
      </patternFill>
    </fill>
    <fill>
      <patternFill patternType="solid">
        <fgColor rgb="FFFFF2CC"/>
        <bgColor rgb="FFFBE5D6"/>
      </patternFill>
    </fill>
    <fill>
      <patternFill patternType="solid">
        <fgColor rgb="FFD9D9D9"/>
        <bgColor rgb="FFDBDBDB"/>
      </patternFill>
    </fill>
    <fill>
      <patternFill patternType="solid">
        <fgColor rgb="FFE7E6E6"/>
        <bgColor rgb="FFDAE3F3"/>
      </patternFill>
    </fill>
    <fill>
      <patternFill patternType="solid">
        <fgColor rgb="FFA9D18E"/>
        <bgColor rgb="FFC5E0B4"/>
      </patternFill>
    </fill>
    <fill>
      <patternFill patternType="solid">
        <fgColor rgb="FFDAE3F3"/>
        <bgColor rgb="FFDAEEF3"/>
      </patternFill>
    </fill>
    <fill>
      <patternFill patternType="solid">
        <fgColor rgb="FFC0C0C0"/>
        <bgColor rgb="FFADB9CA"/>
      </patternFill>
    </fill>
    <fill>
      <patternFill patternType="solid">
        <fgColor rgb="FFFBE5D6"/>
        <bgColor rgb="FFFFF2CC"/>
      </patternFill>
    </fill>
    <fill>
      <patternFill patternType="solid">
        <fgColor rgb="FFBDD7EE"/>
        <bgColor rgb="FFB4C7E7"/>
      </patternFill>
    </fill>
    <fill>
      <patternFill patternType="solid">
        <fgColor rgb="FF5B9BD5"/>
        <bgColor rgb="FF729FCF"/>
      </patternFill>
    </fill>
    <fill>
      <patternFill patternType="solid">
        <fgColor rgb="FF8FAADC"/>
        <bgColor rgb="FF8DB4E2"/>
      </patternFill>
    </fill>
    <fill>
      <patternFill patternType="solid">
        <fgColor rgb="FFDBDBDB"/>
        <bgColor rgb="FFD9D9D9"/>
      </patternFill>
    </fill>
    <fill>
      <patternFill patternType="solid">
        <fgColor rgb="FFADB9CA"/>
        <bgColor rgb="FFC0C0C0"/>
      </patternFill>
    </fill>
    <fill>
      <patternFill patternType="solid">
        <fgColor rgb="FFB4C7E7"/>
        <bgColor rgb="FF9DC3E6"/>
      </patternFill>
    </fill>
    <fill>
      <patternFill patternType="solid">
        <fgColor rgb="FF9DC3E6"/>
        <bgColor rgb="FFB4C7E7"/>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rgb="FFDAEEF3"/>
      </patternFill>
    </fill>
    <fill>
      <patternFill patternType="solid">
        <fgColor rgb="FFFFFF00"/>
        <bgColor rgb="FFFBE5D6"/>
      </patternFill>
    </fill>
  </fills>
  <borders count="78">
    <border>
      <left/>
      <right/>
      <top/>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rgb="FF004586"/>
      </bottom>
      <diagonal/>
    </border>
    <border>
      <left style="medium">
        <color auto="1"/>
      </left>
      <right/>
      <top/>
      <bottom/>
      <diagonal/>
    </border>
    <border>
      <left/>
      <right style="medium">
        <color auto="1"/>
      </right>
      <top/>
      <bottom/>
      <diagonal/>
    </border>
    <border>
      <left style="medium">
        <color auto="1"/>
      </left>
      <right/>
      <top style="thin">
        <color rgb="FF004586"/>
      </top>
      <bottom style="thin">
        <color rgb="FF004586"/>
      </bottom>
      <diagonal/>
    </border>
    <border>
      <left/>
      <right/>
      <top style="thin">
        <color rgb="FF004586"/>
      </top>
      <bottom style="thin">
        <color rgb="FF004586"/>
      </bottom>
      <diagonal/>
    </border>
    <border>
      <left/>
      <right style="medium">
        <color auto="1"/>
      </right>
      <top style="thin">
        <color rgb="FF004586"/>
      </top>
      <bottom style="thin">
        <color rgb="FF004586"/>
      </bottom>
      <diagonal/>
    </border>
    <border>
      <left/>
      <right style="medium">
        <color auto="1"/>
      </right>
      <top/>
      <bottom style="thin">
        <color rgb="FF004586"/>
      </bottom>
      <diagonal/>
    </border>
    <border>
      <left/>
      <right style="medium">
        <color auto="1"/>
      </right>
      <top style="thin">
        <color rgb="FF004586"/>
      </top>
      <bottom/>
      <diagonal/>
    </border>
    <border>
      <left style="medium">
        <color auto="1"/>
      </left>
      <right style="medium">
        <color auto="1"/>
      </right>
      <top style="thin">
        <color rgb="FF004586"/>
      </top>
      <bottom style="thin">
        <color rgb="FF004586"/>
      </bottom>
      <diagonal/>
    </border>
    <border>
      <left/>
      <right/>
      <top style="thin">
        <color rgb="FF004586"/>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rgb="FF004586"/>
      </left>
      <right/>
      <top style="thin">
        <color rgb="FF004586"/>
      </top>
      <bottom style="thin">
        <color rgb="FF004586"/>
      </bottom>
      <diagonal/>
    </border>
    <border>
      <left/>
      <right/>
      <top style="thin">
        <color rgb="FF008080"/>
      </top>
      <bottom style="thin">
        <color rgb="FF008080"/>
      </bottom>
      <diagonal/>
    </border>
    <border>
      <left style="double">
        <color rgb="FF008080"/>
      </left>
      <right style="medium">
        <color auto="1"/>
      </right>
      <top/>
      <bottom style="thin">
        <color rgb="FF008080"/>
      </bottom>
      <diagonal/>
    </border>
    <border>
      <left style="double">
        <color rgb="FF008080"/>
      </left>
      <right style="medium">
        <color auto="1"/>
      </right>
      <top style="thin">
        <color rgb="FF008080"/>
      </top>
      <bottom/>
      <diagonal/>
    </border>
    <border>
      <left style="thin">
        <color rgb="FF004586"/>
      </left>
      <right style="thin">
        <color rgb="FF004586"/>
      </right>
      <top style="thin">
        <color rgb="FF004586"/>
      </top>
      <bottom style="thin">
        <color rgb="FF004586"/>
      </bottom>
      <diagonal/>
    </border>
    <border>
      <left style="double">
        <color rgb="FF008080"/>
      </left>
      <right style="medium">
        <color auto="1"/>
      </right>
      <top style="thin">
        <color rgb="FF008080"/>
      </top>
      <bottom style="thin">
        <color rgb="FF008080"/>
      </bottom>
      <diagonal/>
    </border>
    <border>
      <left/>
      <right style="medium">
        <color auto="1"/>
      </right>
      <top style="thin">
        <color rgb="FF008080"/>
      </top>
      <bottom style="thin">
        <color rgb="FF008080"/>
      </bottom>
      <diagonal/>
    </border>
    <border>
      <left style="medium">
        <color auto="1"/>
      </left>
      <right style="thin">
        <color rgb="FF004586"/>
      </right>
      <top style="thin">
        <color rgb="FF004586"/>
      </top>
      <bottom style="thin">
        <color rgb="FF004586"/>
      </bottom>
      <diagonal/>
    </border>
    <border>
      <left style="thin">
        <color rgb="FF004586"/>
      </left>
      <right style="medium">
        <color auto="1"/>
      </right>
      <top style="thin">
        <color rgb="FF004586"/>
      </top>
      <bottom style="thin">
        <color rgb="FF004586"/>
      </bottom>
      <diagonal/>
    </border>
    <border>
      <left style="medium">
        <color auto="1"/>
      </left>
      <right/>
      <top style="thin">
        <color rgb="FF004586"/>
      </top>
      <bottom style="medium">
        <color auto="1"/>
      </bottom>
      <diagonal/>
    </border>
    <border>
      <left/>
      <right style="medium">
        <color auto="1"/>
      </right>
      <top style="thin">
        <color rgb="FF004586"/>
      </top>
      <bottom style="medium">
        <color auto="1"/>
      </bottom>
      <diagonal/>
    </border>
    <border>
      <left style="thin">
        <color auto="1"/>
      </left>
      <right/>
      <top/>
      <bottom/>
      <diagonal/>
    </border>
    <border>
      <left/>
      <right style="thin">
        <color auto="1"/>
      </right>
      <top/>
      <bottom/>
      <diagonal/>
    </border>
    <border>
      <left style="thin">
        <color auto="1"/>
      </left>
      <right/>
      <top style="thin">
        <color rgb="FF004586"/>
      </top>
      <bottom style="thin">
        <color rgb="FF004586"/>
      </bottom>
      <diagonal/>
    </border>
    <border>
      <left/>
      <right style="thin">
        <color auto="1"/>
      </right>
      <top style="thin">
        <color rgb="FF004586"/>
      </top>
      <bottom style="thin">
        <color rgb="FF004586"/>
      </bottom>
      <diagonal/>
    </border>
    <border>
      <left/>
      <right style="thin">
        <color auto="1"/>
      </right>
      <top/>
      <bottom style="thin">
        <color rgb="FF004586"/>
      </bottom>
      <diagonal/>
    </border>
    <border>
      <left/>
      <right style="thin">
        <color auto="1"/>
      </right>
      <top style="thin">
        <color rgb="FF004586"/>
      </top>
      <bottom/>
      <diagonal/>
    </border>
    <border>
      <left style="thin">
        <color auto="1"/>
      </left>
      <right style="thin">
        <color auto="1"/>
      </right>
      <top style="thin">
        <color rgb="FF004586"/>
      </top>
      <bottom style="thin">
        <color rgb="FF004586"/>
      </bottom>
      <diagonal/>
    </border>
    <border>
      <left style="medium">
        <color auto="1"/>
      </left>
      <right style="medium">
        <color auto="1"/>
      </right>
      <top/>
      <bottom style="medium">
        <color auto="1"/>
      </bottom>
      <diagonal/>
    </border>
    <border>
      <left style="double">
        <color rgb="FF008080"/>
      </left>
      <right style="thin">
        <color auto="1"/>
      </right>
      <top/>
      <bottom style="thin">
        <color rgb="FF008080"/>
      </bottom>
      <diagonal/>
    </border>
    <border>
      <left style="double">
        <color rgb="FF008080"/>
      </left>
      <right style="thin">
        <color auto="1"/>
      </right>
      <top style="thin">
        <color rgb="FF008080"/>
      </top>
      <bottom style="thin">
        <color rgb="FF008080"/>
      </bottom>
      <diagonal/>
    </border>
    <border>
      <left/>
      <right style="thin">
        <color auto="1"/>
      </right>
      <top style="thin">
        <color rgb="FF008080"/>
      </top>
      <bottom style="thin">
        <color rgb="FF008080"/>
      </bottom>
      <diagonal/>
    </border>
    <border>
      <left style="thin">
        <color auto="1"/>
      </left>
      <right style="thin">
        <color rgb="FF004586"/>
      </right>
      <top style="thin">
        <color rgb="FF004586"/>
      </top>
      <bottom style="thin">
        <color rgb="FF004586"/>
      </bottom>
      <diagonal/>
    </border>
    <border>
      <left style="thin">
        <color rgb="FF004586"/>
      </left>
      <right style="thin">
        <color auto="1"/>
      </right>
      <top style="thin">
        <color rgb="FF004586"/>
      </top>
      <bottom style="thin">
        <color rgb="FF004586"/>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rgb="FF004586"/>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medium">
        <color auto="1"/>
      </top>
      <bottom/>
      <diagonal/>
    </border>
    <border>
      <left style="medium">
        <color auto="1"/>
      </left>
      <right/>
      <top style="medium">
        <color auto="1"/>
      </top>
      <bottom style="medium">
        <color auto="1"/>
      </bottom>
      <diagonal/>
    </border>
    <border>
      <left/>
      <right/>
      <top/>
      <bottom style="medium">
        <color auto="1"/>
      </bottom>
      <diagonal/>
    </border>
    <border>
      <left/>
      <right/>
      <top style="thin">
        <color auto="1"/>
      </top>
      <bottom/>
      <diagonal/>
    </border>
    <border>
      <left/>
      <right/>
      <top style="medium">
        <color auto="1"/>
      </top>
      <bottom style="thin">
        <color auto="1"/>
      </bottom>
      <diagonal/>
    </border>
    <border>
      <left style="medium">
        <color auto="1"/>
      </left>
      <right/>
      <top/>
      <bottom style="thin">
        <color auto="1"/>
      </bottom>
      <diagonal/>
    </border>
    <border>
      <left/>
      <right style="medium">
        <color indexed="64"/>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s>
  <cellStyleXfs count="23">
    <xf numFmtId="0" fontId="0" fillId="0" borderId="0"/>
    <xf numFmtId="176" fontId="63" fillId="0" borderId="0" applyBorder="0" applyProtection="0"/>
    <xf numFmtId="9" fontId="63" fillId="0" borderId="0" applyBorder="0" applyProtection="0"/>
    <xf numFmtId="0" fontId="53" fillId="0" borderId="0" applyBorder="0" applyProtection="0"/>
    <xf numFmtId="0" fontId="3" fillId="0" borderId="0">
      <alignment horizontal="center" textRotation="90"/>
    </xf>
    <xf numFmtId="0" fontId="63" fillId="0" borderId="0"/>
    <xf numFmtId="0" fontId="4" fillId="0" borderId="0"/>
    <xf numFmtId="0" fontId="63" fillId="0" borderId="0"/>
    <xf numFmtId="9" fontId="63" fillId="0" borderId="0" applyBorder="0" applyProtection="0"/>
    <xf numFmtId="0" fontId="5" fillId="0" borderId="0"/>
    <xf numFmtId="164" fontId="5" fillId="0" borderId="0"/>
    <xf numFmtId="165" fontId="63" fillId="0" borderId="0" applyBorder="0" applyProtection="0"/>
    <xf numFmtId="0" fontId="6" fillId="0" borderId="0"/>
    <xf numFmtId="169" fontId="4" fillId="0" borderId="0"/>
    <xf numFmtId="0" fontId="2" fillId="0" borderId="0"/>
    <xf numFmtId="43" fontId="2" fillId="0" borderId="0" applyFont="0" applyFill="0" applyBorder="0" applyAlignment="0" applyProtection="0"/>
    <xf numFmtId="0" fontId="66" fillId="0" borderId="0"/>
    <xf numFmtId="0" fontId="62" fillId="0" borderId="0"/>
    <xf numFmtId="0" fontId="67" fillId="0" borderId="0"/>
    <xf numFmtId="184" fontId="25" fillId="0" borderId="0" applyBorder="0" applyProtection="0"/>
    <xf numFmtId="0" fontId="1" fillId="0" borderId="0"/>
    <xf numFmtId="0" fontId="74" fillId="0" borderId="0"/>
    <xf numFmtId="44" fontId="74" fillId="0" borderId="0" applyFont="0" applyFill="0" applyBorder="0" applyAlignment="0" applyProtection="0"/>
  </cellStyleXfs>
  <cellXfs count="569">
    <xf numFmtId="0" fontId="0" fillId="0" borderId="0" xfId="0"/>
    <xf numFmtId="0" fontId="4" fillId="0" borderId="0" xfId="0" applyFont="1"/>
    <xf numFmtId="0" fontId="8" fillId="2" borderId="6" xfId="0" applyFont="1" applyFill="1" applyBorder="1" applyAlignment="1" applyProtection="1">
      <alignment vertical="center"/>
      <protection hidden="1"/>
    </xf>
    <xf numFmtId="0" fontId="9" fillId="2" borderId="7" xfId="0" applyFont="1" applyFill="1" applyBorder="1" applyAlignment="1" applyProtection="1">
      <alignment vertical="center"/>
      <protection hidden="1"/>
    </xf>
    <xf numFmtId="0" fontId="9" fillId="2" borderId="0" xfId="0" applyFont="1" applyFill="1" applyAlignment="1" applyProtection="1">
      <alignment vertical="center"/>
      <protection hidden="1"/>
    </xf>
    <xf numFmtId="0" fontId="9" fillId="2" borderId="8" xfId="0" applyFont="1" applyFill="1" applyBorder="1" applyAlignment="1" applyProtection="1">
      <alignment vertical="center"/>
      <protection hidden="1"/>
    </xf>
    <xf numFmtId="0" fontId="8" fillId="0" borderId="9" xfId="0" applyFont="1" applyBorder="1" applyAlignment="1" applyProtection="1">
      <alignment horizontal="center" vertical="center"/>
      <protection hidden="1"/>
    </xf>
    <xf numFmtId="0" fontId="8" fillId="0" borderId="10" xfId="0" applyFont="1" applyBorder="1" applyAlignment="1" applyProtection="1">
      <alignment vertical="center"/>
      <protection hidden="1"/>
    </xf>
    <xf numFmtId="167" fontId="11" fillId="0" borderId="11"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hidden="1"/>
    </xf>
    <xf numFmtId="168" fontId="11" fillId="0" borderId="13" xfId="0" applyNumberFormat="1" applyFont="1" applyBorder="1" applyAlignment="1" applyProtection="1">
      <alignment horizontal="center" vertical="center" wrapText="1"/>
      <protection locked="0"/>
    </xf>
    <xf numFmtId="168" fontId="12" fillId="0" borderId="10" xfId="13" applyNumberFormat="1" applyFont="1" applyBorder="1" applyAlignment="1" applyProtection="1">
      <alignment vertical="center"/>
      <protection locked="0"/>
    </xf>
    <xf numFmtId="0" fontId="8" fillId="0" borderId="7" xfId="0" applyFont="1" applyBorder="1" applyAlignment="1" applyProtection="1">
      <alignment vertical="center"/>
      <protection hidden="1"/>
    </xf>
    <xf numFmtId="0" fontId="8" fillId="0" borderId="0" xfId="0" applyFont="1" applyAlignment="1" applyProtection="1">
      <alignment vertical="center"/>
      <protection hidden="1"/>
    </xf>
    <xf numFmtId="0" fontId="9" fillId="0" borderId="8" xfId="0" applyFont="1" applyBorder="1" applyAlignment="1" applyProtection="1">
      <alignment vertical="center"/>
      <protection hidden="1"/>
    </xf>
    <xf numFmtId="0" fontId="11" fillId="0" borderId="11"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170" fontId="14" fillId="0" borderId="11" xfId="0" applyNumberFormat="1" applyFont="1" applyBorder="1" applyAlignment="1" applyProtection="1">
      <alignment horizontal="center" vertical="center"/>
      <protection hidden="1"/>
    </xf>
    <xf numFmtId="0" fontId="9" fillId="0" borderId="7" xfId="0" applyFont="1" applyBorder="1" applyAlignment="1" applyProtection="1">
      <alignment vertical="center"/>
      <protection hidden="1"/>
    </xf>
    <xf numFmtId="0" fontId="9" fillId="0" borderId="0" xfId="0" applyFont="1" applyAlignment="1" applyProtection="1">
      <alignment vertical="center"/>
      <protection hidden="1"/>
    </xf>
    <xf numFmtId="0" fontId="11" fillId="0" borderId="13" xfId="0" applyFont="1" applyBorder="1" applyAlignment="1" applyProtection="1">
      <alignment horizontal="center" vertical="center"/>
      <protection hidden="1"/>
    </xf>
    <xf numFmtId="164" fontId="12" fillId="4" borderId="5" xfId="0" applyNumberFormat="1" applyFont="1" applyFill="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171" fontId="12" fillId="4" borderId="5" xfId="0" applyNumberFormat="1"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hidden="1"/>
    </xf>
    <xf numFmtId="0" fontId="15" fillId="0" borderId="15" xfId="0" applyFont="1" applyBorder="1" applyAlignment="1" applyProtection="1">
      <alignment vertical="center"/>
      <protection hidden="1"/>
    </xf>
    <xf numFmtId="164" fontId="16" fillId="0" borderId="11" xfId="0" applyNumberFormat="1" applyFont="1" applyBorder="1" applyAlignment="1" applyProtection="1">
      <alignment horizontal="center" vertical="center"/>
      <protection hidden="1"/>
    </xf>
    <xf numFmtId="0" fontId="8" fillId="0" borderId="15" xfId="0" applyFont="1" applyBorder="1" applyAlignment="1" applyProtection="1">
      <alignment vertical="center"/>
      <protection hidden="1"/>
    </xf>
    <xf numFmtId="164" fontId="11" fillId="0" borderId="11" xfId="0" applyNumberFormat="1" applyFont="1" applyBorder="1" applyAlignment="1" applyProtection="1">
      <alignment horizontal="center" vertical="center"/>
      <protection locked="0"/>
    </xf>
    <xf numFmtId="0" fontId="8" fillId="0" borderId="6" xfId="0" applyFont="1" applyBorder="1" applyAlignment="1" applyProtection="1">
      <alignment vertical="center"/>
      <protection hidden="1"/>
    </xf>
    <xf numFmtId="0" fontId="15" fillId="0" borderId="6" xfId="0" applyFont="1" applyBorder="1" applyAlignment="1" applyProtection="1">
      <alignment vertical="center"/>
      <protection hidden="1"/>
    </xf>
    <xf numFmtId="0" fontId="8" fillId="0" borderId="0" xfId="0" applyFont="1" applyProtection="1">
      <protection hidden="1"/>
    </xf>
    <xf numFmtId="0" fontId="8" fillId="0" borderId="16" xfId="0" applyFont="1" applyBorder="1" applyAlignment="1" applyProtection="1">
      <alignment vertical="center"/>
      <protection hidden="1"/>
    </xf>
    <xf numFmtId="164" fontId="11" fillId="0" borderId="13" xfId="0" applyNumberFormat="1" applyFont="1" applyBorder="1" applyAlignment="1" applyProtection="1">
      <alignment horizontal="center" vertical="center"/>
      <protection locked="0"/>
    </xf>
    <xf numFmtId="0" fontId="17" fillId="0" borderId="10" xfId="0" applyFont="1" applyBorder="1" applyAlignment="1" applyProtection="1">
      <alignment vertical="center"/>
      <protection hidden="1"/>
    </xf>
    <xf numFmtId="0" fontId="9" fillId="0" borderId="10" xfId="0" applyFont="1" applyBorder="1" applyAlignment="1" applyProtection="1">
      <alignment vertical="center"/>
      <protection hidden="1"/>
    </xf>
    <xf numFmtId="164" fontId="8" fillId="5" borderId="17" xfId="0" applyNumberFormat="1" applyFont="1" applyFill="1" applyBorder="1" applyAlignment="1" applyProtection="1">
      <alignment horizontal="center" vertical="center"/>
      <protection hidden="1"/>
    </xf>
    <xf numFmtId="0" fontId="8" fillId="3" borderId="10" xfId="0" applyFont="1" applyFill="1" applyBorder="1" applyAlignment="1" applyProtection="1">
      <alignment horizontal="center" vertical="center"/>
      <protection hidden="1"/>
    </xf>
    <xf numFmtId="0" fontId="9" fillId="3" borderId="10" xfId="0" applyFont="1" applyFill="1" applyBorder="1" applyProtection="1">
      <protection hidden="1"/>
    </xf>
    <xf numFmtId="0" fontId="8" fillId="0" borderId="18" xfId="0" applyFont="1" applyBorder="1" applyAlignment="1" applyProtection="1">
      <alignment vertical="center"/>
      <protection hidden="1"/>
    </xf>
    <xf numFmtId="164" fontId="12" fillId="4" borderId="11" xfId="0" applyNumberFormat="1" applyFont="1" applyFill="1" applyBorder="1" applyAlignment="1" applyProtection="1">
      <alignment horizontal="center" vertical="center"/>
      <protection locked="0"/>
    </xf>
    <xf numFmtId="0" fontId="8" fillId="0" borderId="15" xfId="0" applyFont="1" applyBorder="1" applyProtection="1">
      <protection hidden="1"/>
    </xf>
    <xf numFmtId="164" fontId="16" fillId="0" borderId="11" xfId="0" applyNumberFormat="1" applyFont="1" applyBorder="1" applyAlignment="1" applyProtection="1">
      <alignment horizontal="center" vertical="center"/>
      <protection locked="0"/>
    </xf>
    <xf numFmtId="0" fontId="8" fillId="0" borderId="6" xfId="0" applyFont="1" applyBorder="1" applyProtection="1">
      <protection hidden="1"/>
    </xf>
    <xf numFmtId="0" fontId="8" fillId="0" borderId="10" xfId="0" applyFont="1" applyBorder="1" applyProtection="1">
      <protection hidden="1"/>
    </xf>
    <xf numFmtId="164" fontId="16" fillId="0" borderId="13" xfId="0" applyNumberFormat="1" applyFont="1" applyBorder="1" applyAlignment="1" applyProtection="1">
      <alignment horizontal="center" vertical="center"/>
      <protection locked="0"/>
    </xf>
    <xf numFmtId="0" fontId="8" fillId="0" borderId="9" xfId="0" applyFont="1" applyBorder="1" applyAlignment="1" applyProtection="1">
      <alignment vertical="center"/>
      <protection hidden="1"/>
    </xf>
    <xf numFmtId="164" fontId="11" fillId="5" borderId="17" xfId="0" applyNumberFormat="1" applyFont="1" applyFill="1" applyBorder="1" applyAlignment="1" applyProtection="1">
      <alignment horizontal="center" vertical="center"/>
      <protection hidden="1"/>
    </xf>
    <xf numFmtId="0" fontId="18" fillId="3" borderId="10" xfId="0" applyFont="1" applyFill="1" applyBorder="1" applyAlignment="1" applyProtection="1">
      <alignment horizontal="center" vertical="center"/>
      <protection hidden="1"/>
    </xf>
    <xf numFmtId="0" fontId="18" fillId="3" borderId="11" xfId="0" applyFont="1" applyFill="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0" xfId="0" applyFont="1" applyBorder="1" applyAlignment="1" applyProtection="1">
      <alignment vertical="center"/>
      <protection hidden="1"/>
    </xf>
    <xf numFmtId="0" fontId="19" fillId="0" borderId="10" xfId="0" applyFont="1" applyBorder="1" applyAlignment="1" applyProtection="1">
      <alignment horizontal="left" vertical="center"/>
      <protection hidden="1"/>
    </xf>
    <xf numFmtId="0" fontId="20" fillId="0" borderId="10" xfId="0" applyFont="1" applyBorder="1" applyAlignment="1" applyProtection="1">
      <alignment vertical="center" wrapText="1"/>
      <protection hidden="1"/>
    </xf>
    <xf numFmtId="0" fontId="21" fillId="0" borderId="10" xfId="0" applyFont="1" applyBorder="1" applyAlignment="1" applyProtection="1">
      <alignment horizontal="center" vertical="center" wrapText="1"/>
      <protection hidden="1"/>
    </xf>
    <xf numFmtId="164" fontId="22" fillId="0" borderId="11" xfId="0" applyNumberFormat="1" applyFont="1" applyBorder="1" applyAlignment="1" applyProtection="1">
      <alignment horizontal="center" vertical="center"/>
      <protection locked="0"/>
    </xf>
    <xf numFmtId="0" fontId="19"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wrapText="1"/>
      <protection hidden="1"/>
    </xf>
    <xf numFmtId="172" fontId="22" fillId="0" borderId="10" xfId="0" applyNumberFormat="1" applyFont="1" applyBorder="1" applyAlignment="1" applyProtection="1">
      <alignment horizontal="center" vertical="center"/>
      <protection locked="0"/>
    </xf>
    <xf numFmtId="164" fontId="22" fillId="0" borderId="13"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hidden="1"/>
    </xf>
    <xf numFmtId="164" fontId="24" fillId="5" borderId="17" xfId="0" applyNumberFormat="1" applyFont="1" applyFill="1" applyBorder="1" applyAlignment="1" applyProtection="1">
      <alignment horizontal="center" vertical="center"/>
      <protection hidden="1"/>
    </xf>
    <xf numFmtId="0" fontId="25" fillId="0" borderId="7" xfId="0" applyFont="1" applyBorder="1" applyAlignment="1" applyProtection="1">
      <alignment vertical="center"/>
      <protection hidden="1"/>
    </xf>
    <xf numFmtId="0" fontId="25" fillId="0" borderId="0" xfId="0" applyFont="1" applyAlignment="1" applyProtection="1">
      <alignment vertical="center"/>
      <protection hidden="1"/>
    </xf>
    <xf numFmtId="0" fontId="25" fillId="0" borderId="8" xfId="0" applyFont="1" applyBorder="1" applyAlignment="1" applyProtection="1">
      <alignment vertical="center"/>
      <protection hidden="1"/>
    </xf>
    <xf numFmtId="0" fontId="19" fillId="3" borderId="19" xfId="0" applyFont="1" applyFill="1" applyBorder="1" applyAlignment="1" applyProtection="1">
      <alignment horizontal="center" vertical="center" wrapText="1"/>
      <protection hidden="1"/>
    </xf>
    <xf numFmtId="0" fontId="18" fillId="3" borderId="13" xfId="0" applyFont="1" applyFill="1" applyBorder="1" applyAlignment="1" applyProtection="1">
      <alignment horizontal="center" vertical="center"/>
      <protection hidden="1"/>
    </xf>
    <xf numFmtId="0" fontId="18" fillId="6" borderId="9" xfId="0" applyFont="1" applyFill="1" applyBorder="1" applyAlignment="1" applyProtection="1">
      <alignment vertical="center"/>
      <protection hidden="1"/>
    </xf>
    <xf numFmtId="0" fontId="25" fillId="6" borderId="0" xfId="0" applyFont="1" applyFill="1" applyProtection="1">
      <protection hidden="1"/>
    </xf>
    <xf numFmtId="164" fontId="18" fillId="6" borderId="17" xfId="0" applyNumberFormat="1" applyFont="1" applyFill="1" applyBorder="1" applyAlignment="1" applyProtection="1">
      <alignment horizontal="center" vertical="center"/>
      <protection hidden="1"/>
    </xf>
    <xf numFmtId="164" fontId="24" fillId="0" borderId="21" xfId="0" applyNumberFormat="1" applyFont="1" applyBorder="1" applyAlignment="1" applyProtection="1">
      <alignment horizontal="center" vertical="center"/>
      <protection hidden="1"/>
    </xf>
    <xf numFmtId="172" fontId="24" fillId="6" borderId="10" xfId="0" applyNumberFormat="1" applyFont="1" applyFill="1" applyBorder="1" applyAlignment="1" applyProtection="1">
      <alignment horizontal="center" vertical="center"/>
      <protection hidden="1"/>
    </xf>
    <xf numFmtId="164" fontId="24" fillId="6" borderId="21" xfId="0" applyNumberFormat="1" applyFont="1" applyFill="1" applyBorder="1" applyAlignment="1" applyProtection="1">
      <alignment horizontal="center" vertical="center"/>
      <protection hidden="1"/>
    </xf>
    <xf numFmtId="0" fontId="25" fillId="6" borderId="10" xfId="0" applyFont="1" applyFill="1" applyBorder="1" applyAlignment="1" applyProtection="1">
      <alignment horizontal="justify" vertical="center" wrapText="1"/>
      <protection hidden="1"/>
    </xf>
    <xf numFmtId="0" fontId="18" fillId="0" borderId="10" xfId="0" applyFont="1" applyBorder="1" applyAlignment="1" applyProtection="1">
      <alignment horizontal="justify" vertical="center" wrapText="1"/>
      <protection hidden="1"/>
    </xf>
    <xf numFmtId="0" fontId="18" fillId="0" borderId="10" xfId="0" applyFont="1" applyBorder="1" applyProtection="1">
      <protection hidden="1"/>
    </xf>
    <xf numFmtId="164" fontId="24" fillId="0" borderId="10" xfId="0" applyNumberFormat="1" applyFont="1" applyBorder="1" applyAlignment="1" applyProtection="1">
      <alignment horizontal="center" vertical="center"/>
      <protection hidden="1"/>
    </xf>
    <xf numFmtId="0" fontId="23" fillId="0" borderId="10" xfId="0" applyFont="1" applyBorder="1" applyAlignment="1" applyProtection="1">
      <alignment vertical="center" wrapText="1"/>
      <protection hidden="1"/>
    </xf>
    <xf numFmtId="172" fontId="18" fillId="0" borderId="10" xfId="0" applyNumberFormat="1" applyFont="1" applyBorder="1" applyProtection="1">
      <protection hidden="1"/>
    </xf>
    <xf numFmtId="0" fontId="18" fillId="0" borderId="6" xfId="0" applyFont="1" applyBorder="1" applyAlignment="1" applyProtection="1">
      <alignment vertical="center"/>
      <protection hidden="1"/>
    </xf>
    <xf numFmtId="0" fontId="18" fillId="0" borderId="0" xfId="0" applyFont="1" applyProtection="1">
      <protection hidden="1"/>
    </xf>
    <xf numFmtId="172" fontId="24" fillId="0" borderId="10" xfId="0" applyNumberFormat="1" applyFont="1" applyBorder="1" applyAlignment="1" applyProtection="1">
      <alignment horizontal="center" vertical="center"/>
      <protection hidden="1"/>
    </xf>
    <xf numFmtId="0" fontId="18" fillId="2" borderId="9" xfId="0" applyFont="1" applyFill="1" applyBorder="1" applyAlignment="1" applyProtection="1">
      <alignment vertical="center"/>
      <protection hidden="1"/>
    </xf>
    <xf numFmtId="0" fontId="25" fillId="2" borderId="10" xfId="0" applyFont="1" applyFill="1" applyBorder="1" applyAlignment="1" applyProtection="1">
      <alignment horizontal="justify" vertical="center" wrapText="1"/>
      <protection hidden="1"/>
    </xf>
    <xf numFmtId="172" fontId="24" fillId="2" borderId="10" xfId="0" applyNumberFormat="1" applyFont="1" applyFill="1" applyBorder="1" applyAlignment="1" applyProtection="1">
      <alignment horizontal="center" vertical="center"/>
      <protection hidden="1"/>
    </xf>
    <xf numFmtId="164" fontId="18" fillId="2" borderId="17" xfId="0" applyNumberFormat="1" applyFont="1" applyFill="1" applyBorder="1" applyAlignment="1" applyProtection="1">
      <alignment horizontal="center" vertical="center"/>
      <protection hidden="1"/>
    </xf>
    <xf numFmtId="0" fontId="23" fillId="0" borderId="10" xfId="0" applyFont="1" applyBorder="1" applyAlignment="1" applyProtection="1">
      <alignment vertical="center"/>
      <protection hidden="1"/>
    </xf>
    <xf numFmtId="0" fontId="25" fillId="2" borderId="10" xfId="0" applyFont="1" applyFill="1" applyBorder="1" applyAlignment="1" applyProtection="1">
      <alignment vertical="center"/>
      <protection hidden="1"/>
    </xf>
    <xf numFmtId="0" fontId="25" fillId="2" borderId="0" xfId="0" applyFont="1" applyFill="1" applyProtection="1">
      <protection hidden="1"/>
    </xf>
    <xf numFmtId="0" fontId="21" fillId="2" borderId="10" xfId="0" applyFont="1" applyFill="1" applyBorder="1" applyAlignment="1" applyProtection="1">
      <alignment horizontal="center" vertical="center" wrapText="1"/>
      <protection hidden="1"/>
    </xf>
    <xf numFmtId="0" fontId="20" fillId="2" borderId="10" xfId="0" applyFont="1" applyFill="1" applyBorder="1" applyAlignment="1" applyProtection="1">
      <alignment horizontal="center" vertical="center" wrapText="1"/>
      <protection hidden="1"/>
    </xf>
    <xf numFmtId="172" fontId="22" fillId="0" borderId="23" xfId="0" applyNumberFormat="1" applyFont="1" applyBorder="1" applyAlignment="1" applyProtection="1">
      <alignment horizontal="center" vertical="center"/>
      <protection locked="0"/>
    </xf>
    <xf numFmtId="164" fontId="24" fillId="0" borderId="24" xfId="0" applyNumberFormat="1" applyFont="1" applyBorder="1" applyAlignment="1" applyProtection="1">
      <alignment horizontal="center" vertical="center"/>
      <protection hidden="1"/>
    </xf>
    <xf numFmtId="0" fontId="26" fillId="7" borderId="8" xfId="0" applyFont="1" applyFill="1" applyBorder="1" applyAlignment="1" applyProtection="1">
      <alignment vertical="center"/>
      <protection hidden="1"/>
    </xf>
    <xf numFmtId="0" fontId="18" fillId="3" borderId="9" xfId="0" applyFont="1" applyFill="1" applyBorder="1" applyAlignment="1" applyProtection="1">
      <alignment vertical="center"/>
      <protection hidden="1"/>
    </xf>
    <xf numFmtId="0" fontId="18" fillId="3" borderId="10" xfId="0" applyFont="1" applyFill="1" applyBorder="1" applyAlignment="1" applyProtection="1">
      <alignment vertical="center"/>
      <protection hidden="1"/>
    </xf>
    <xf numFmtId="0" fontId="18" fillId="3" borderId="25" xfId="0" applyFont="1" applyFill="1" applyBorder="1" applyAlignment="1" applyProtection="1">
      <alignment vertical="center"/>
      <protection hidden="1"/>
    </xf>
    <xf numFmtId="0" fontId="25" fillId="0" borderId="10" xfId="0" applyFont="1" applyBorder="1" applyAlignment="1" applyProtection="1">
      <alignment horizontal="justify" vertical="center" wrapText="1"/>
      <protection hidden="1"/>
    </xf>
    <xf numFmtId="164" fontId="18" fillId="7" borderId="24" xfId="0" applyNumberFormat="1" applyFont="1" applyFill="1" applyBorder="1" applyAlignment="1" applyProtection="1">
      <alignment horizontal="center" vertical="center"/>
      <protection hidden="1"/>
    </xf>
    <xf numFmtId="164" fontId="18" fillId="7" borderId="22" xfId="0" applyNumberFormat="1" applyFont="1" applyFill="1" applyBorder="1" applyAlignment="1" applyProtection="1">
      <alignment horizontal="center" vertical="center"/>
      <protection hidden="1"/>
    </xf>
    <xf numFmtId="0" fontId="26" fillId="0" borderId="8" xfId="0" applyFont="1" applyBorder="1" applyAlignment="1" applyProtection="1">
      <alignment vertical="center"/>
      <protection hidden="1"/>
    </xf>
    <xf numFmtId="0" fontId="18" fillId="0" borderId="11" xfId="0" applyFont="1" applyBorder="1" applyAlignment="1" applyProtection="1">
      <alignment horizontal="center" vertical="center"/>
      <protection hidden="1"/>
    </xf>
    <xf numFmtId="0" fontId="25" fillId="0" borderId="10" xfId="0" applyFont="1" applyBorder="1" applyAlignment="1" applyProtection="1">
      <alignment vertical="center"/>
      <protection hidden="1"/>
    </xf>
    <xf numFmtId="0" fontId="25" fillId="0" borderId="0" xfId="0" applyFont="1" applyProtection="1">
      <protection hidden="1"/>
    </xf>
    <xf numFmtId="164" fontId="24" fillId="0" borderId="11" xfId="0" applyNumberFormat="1" applyFont="1" applyBorder="1" applyAlignment="1" applyProtection="1">
      <alignment horizontal="center" vertical="center"/>
      <protection hidden="1"/>
    </xf>
    <xf numFmtId="0" fontId="18" fillId="0" borderId="10" xfId="0" applyFont="1" applyBorder="1" applyAlignment="1" applyProtection="1">
      <alignment horizontal="center" vertical="center" wrapText="1"/>
      <protection hidden="1"/>
    </xf>
    <xf numFmtId="164" fontId="28" fillId="0" borderId="24" xfId="0" applyNumberFormat="1" applyFont="1" applyBorder="1" applyAlignment="1" applyProtection="1">
      <alignment horizontal="center" vertical="center" wrapText="1"/>
      <protection hidden="1"/>
    </xf>
    <xf numFmtId="0" fontId="18" fillId="0" borderId="23" xfId="0" applyFont="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175" fontId="25" fillId="0" borderId="23" xfId="0" applyNumberFormat="1" applyFont="1" applyBorder="1" applyAlignment="1" applyProtection="1">
      <alignment horizontal="center"/>
      <protection hidden="1"/>
    </xf>
    <xf numFmtId="174" fontId="25" fillId="0" borderId="27" xfId="0" applyNumberFormat="1" applyFont="1" applyBorder="1" applyAlignment="1" applyProtection="1">
      <alignment horizontal="center"/>
      <protection hidden="1"/>
    </xf>
    <xf numFmtId="174" fontId="28" fillId="0" borderId="27" xfId="0" applyNumberFormat="1" applyFont="1" applyBorder="1" applyAlignment="1" applyProtection="1">
      <alignment horizontal="center" vertical="center"/>
      <protection hidden="1"/>
    </xf>
    <xf numFmtId="164" fontId="18" fillId="0" borderId="11" xfId="0" applyNumberFormat="1" applyFont="1" applyBorder="1" applyAlignment="1" applyProtection="1">
      <alignment horizontal="center" vertical="center"/>
      <protection hidden="1"/>
    </xf>
    <xf numFmtId="168" fontId="18" fillId="0" borderId="11" xfId="0" applyNumberFormat="1" applyFont="1" applyBorder="1" applyAlignment="1" applyProtection="1">
      <alignment horizontal="center" vertical="center"/>
      <protection hidden="1"/>
    </xf>
    <xf numFmtId="164" fontId="28" fillId="0" borderId="29" xfId="0" applyNumberFormat="1" applyFont="1" applyBorder="1" applyAlignment="1" applyProtection="1">
      <alignment horizontal="center" vertical="center"/>
      <protection hidden="1"/>
    </xf>
    <xf numFmtId="168" fontId="12" fillId="4" borderId="5" xfId="13" applyNumberFormat="1" applyFont="1" applyFill="1" applyBorder="1" applyAlignment="1" applyProtection="1">
      <alignment horizontal="center" vertical="center"/>
      <protection locked="0"/>
    </xf>
    <xf numFmtId="176" fontId="4" fillId="0" borderId="0" xfId="1" applyFont="1" applyBorder="1" applyProtection="1"/>
    <xf numFmtId="177" fontId="4" fillId="0" borderId="0" xfId="0" applyNumberFormat="1" applyFont="1"/>
    <xf numFmtId="164" fontId="29" fillId="4" borderId="5" xfId="0" applyNumberFormat="1" applyFont="1" applyFill="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7" borderId="11" xfId="0" applyNumberFormat="1" applyFont="1" applyFill="1" applyBorder="1" applyAlignment="1" applyProtection="1">
      <alignment horizontal="center" vertical="center"/>
      <protection locked="0"/>
    </xf>
    <xf numFmtId="0" fontId="25" fillId="0" borderId="7" xfId="0" applyFont="1" applyBorder="1" applyProtection="1">
      <protection hidden="1"/>
    </xf>
    <xf numFmtId="0" fontId="25" fillId="0" borderId="8" xfId="0" applyFont="1" applyBorder="1" applyProtection="1">
      <protection hidden="1"/>
    </xf>
    <xf numFmtId="0" fontId="8" fillId="6" borderId="6" xfId="0" applyFont="1" applyFill="1" applyBorder="1" applyAlignment="1" applyProtection="1">
      <alignment horizontal="left" vertical="center"/>
      <protection hidden="1"/>
    </xf>
    <xf numFmtId="0" fontId="9" fillId="6" borderId="30" xfId="0" applyFont="1" applyFill="1" applyBorder="1" applyAlignment="1" applyProtection="1">
      <alignment vertical="center"/>
      <protection hidden="1"/>
    </xf>
    <xf numFmtId="0" fontId="9" fillId="6" borderId="0" xfId="0" applyFont="1" applyFill="1" applyAlignment="1" applyProtection="1">
      <alignment vertical="center"/>
      <protection hidden="1"/>
    </xf>
    <xf numFmtId="0" fontId="9" fillId="6" borderId="31" xfId="0" applyFont="1" applyFill="1" applyBorder="1" applyAlignment="1" applyProtection="1">
      <alignment vertical="center"/>
      <protection hidden="1"/>
    </xf>
    <xf numFmtId="0" fontId="8" fillId="0" borderId="32" xfId="0" applyFont="1" applyBorder="1" applyAlignment="1" applyProtection="1">
      <alignment horizontal="center" vertical="center"/>
      <protection hidden="1"/>
    </xf>
    <xf numFmtId="167" fontId="11" fillId="0" borderId="3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hidden="1"/>
    </xf>
    <xf numFmtId="168" fontId="11" fillId="0" borderId="35" xfId="0" applyNumberFormat="1" applyFont="1" applyBorder="1" applyAlignment="1" applyProtection="1">
      <alignment horizontal="center" vertical="center"/>
      <protection locked="0"/>
    </xf>
    <xf numFmtId="0" fontId="8" fillId="0" borderId="30" xfId="0" applyFont="1" applyBorder="1" applyAlignment="1" applyProtection="1">
      <alignment vertical="center"/>
      <protection hidden="1"/>
    </xf>
    <xf numFmtId="0" fontId="9" fillId="0" borderId="31" xfId="0" applyFont="1" applyBorder="1" applyAlignment="1" applyProtection="1">
      <alignment vertical="center"/>
      <protection hidden="1"/>
    </xf>
    <xf numFmtId="0" fontId="13" fillId="0" borderId="33" xfId="0" applyFont="1" applyBorder="1" applyAlignment="1" applyProtection="1">
      <alignment horizontal="center" vertical="center"/>
      <protection hidden="1"/>
    </xf>
    <xf numFmtId="170" fontId="14" fillId="0" borderId="33" xfId="0" applyNumberFormat="1" applyFont="1" applyBorder="1" applyAlignment="1" applyProtection="1">
      <alignment horizontal="center" vertical="center"/>
      <protection hidden="1"/>
    </xf>
    <xf numFmtId="0" fontId="9" fillId="0" borderId="30" xfId="0" applyFont="1" applyBorder="1" applyAlignment="1" applyProtection="1">
      <alignment vertical="center"/>
      <protection hidden="1"/>
    </xf>
    <xf numFmtId="0" fontId="30" fillId="0" borderId="35" xfId="0" applyFont="1" applyBorder="1" applyAlignment="1" applyProtection="1">
      <alignment horizontal="center" vertical="center"/>
      <protection hidden="1"/>
    </xf>
    <xf numFmtId="0" fontId="30" fillId="0" borderId="31" xfId="0" applyFont="1" applyBorder="1" applyAlignment="1" applyProtection="1">
      <alignment horizontal="center" vertical="center"/>
      <protection locked="0"/>
    </xf>
    <xf numFmtId="0" fontId="8" fillId="3" borderId="33" xfId="0" applyFont="1" applyFill="1" applyBorder="1" applyAlignment="1" applyProtection="1">
      <alignment horizontal="center" vertical="center"/>
      <protection hidden="1"/>
    </xf>
    <xf numFmtId="164" fontId="22" fillId="0" borderId="33" xfId="0" applyNumberFormat="1" applyFont="1" applyBorder="1" applyAlignment="1" applyProtection="1">
      <alignment horizontal="center" vertical="center"/>
      <protection hidden="1"/>
    </xf>
    <xf numFmtId="2" fontId="31" fillId="0" borderId="0" xfId="0" applyNumberFormat="1" applyFont="1" applyAlignment="1" applyProtection="1">
      <alignment vertical="center"/>
      <protection hidden="1"/>
    </xf>
    <xf numFmtId="164" fontId="11" fillId="0" borderId="33" xfId="0" applyNumberFormat="1" applyFont="1" applyBorder="1" applyAlignment="1" applyProtection="1">
      <alignment horizontal="center" vertical="center"/>
      <protection locked="0"/>
    </xf>
    <xf numFmtId="0" fontId="8" fillId="7" borderId="0" xfId="0" applyFont="1" applyFill="1" applyProtection="1">
      <protection hidden="1"/>
    </xf>
    <xf numFmtId="0" fontId="15" fillId="7" borderId="6" xfId="0" applyFont="1" applyFill="1" applyBorder="1" applyAlignment="1" applyProtection="1">
      <alignment vertical="center"/>
      <protection hidden="1"/>
    </xf>
    <xf numFmtId="164" fontId="11" fillId="0" borderId="35" xfId="0" applyNumberFormat="1" applyFont="1" applyBorder="1" applyAlignment="1" applyProtection="1">
      <alignment horizontal="center" vertical="center"/>
      <protection locked="0"/>
    </xf>
    <xf numFmtId="164" fontId="18" fillId="0" borderId="17" xfId="0" applyNumberFormat="1" applyFont="1" applyBorder="1" applyAlignment="1" applyProtection="1">
      <alignment horizontal="center" vertical="center"/>
      <protection hidden="1"/>
    </xf>
    <xf numFmtId="0" fontId="8" fillId="3" borderId="35" xfId="0" applyFont="1" applyFill="1" applyBorder="1" applyAlignment="1" applyProtection="1">
      <alignment horizontal="center" vertical="center"/>
      <protection hidden="1"/>
    </xf>
    <xf numFmtId="164" fontId="16" fillId="0" borderId="34" xfId="0" applyNumberFormat="1" applyFont="1" applyBorder="1" applyAlignment="1" applyProtection="1">
      <alignment horizontal="center" vertical="center"/>
      <protection locked="0"/>
    </xf>
    <xf numFmtId="178" fontId="4" fillId="0" borderId="0" xfId="0" applyNumberFormat="1" applyFont="1"/>
    <xf numFmtId="164" fontId="16" fillId="0" borderId="33" xfId="0" applyNumberFormat="1" applyFont="1" applyBorder="1" applyAlignment="1" applyProtection="1">
      <alignment horizontal="center" vertical="center"/>
      <protection locked="0"/>
    </xf>
    <xf numFmtId="164" fontId="16" fillId="0" borderId="31"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protection hidden="1"/>
    </xf>
    <xf numFmtId="0" fontId="32" fillId="0" borderId="10" xfId="0" applyFont="1" applyBorder="1" applyAlignment="1" applyProtection="1">
      <alignment vertical="center"/>
      <protection hidden="1"/>
    </xf>
    <xf numFmtId="164" fontId="29" fillId="4" borderId="5" xfId="0" applyNumberFormat="1" applyFont="1" applyFill="1" applyBorder="1" applyAlignment="1" applyProtection="1">
      <alignment horizontal="center" vertical="center"/>
      <protection hidden="1"/>
    </xf>
    <xf numFmtId="0" fontId="8" fillId="0" borderId="32" xfId="0" applyFont="1" applyBorder="1" applyAlignment="1" applyProtection="1">
      <alignment vertical="center"/>
      <protection hidden="1"/>
    </xf>
    <xf numFmtId="164" fontId="11" fillId="0" borderId="37" xfId="0" applyNumberFormat="1" applyFont="1" applyBorder="1" applyAlignment="1" applyProtection="1">
      <alignment horizontal="center" vertical="center"/>
      <protection hidden="1"/>
    </xf>
    <xf numFmtId="0" fontId="8" fillId="3" borderId="34" xfId="0" applyFont="1" applyFill="1" applyBorder="1" applyAlignment="1" applyProtection="1">
      <alignment horizontal="center" vertical="center"/>
      <protection hidden="1"/>
    </xf>
    <xf numFmtId="0" fontId="33" fillId="0" borderId="10" xfId="0" applyFont="1" applyBorder="1" applyAlignment="1" applyProtection="1">
      <alignment horizontal="left" vertical="center"/>
      <protection hidden="1"/>
    </xf>
    <xf numFmtId="0" fontId="13" fillId="0" borderId="10" xfId="0" applyFont="1" applyBorder="1" applyAlignment="1" applyProtection="1">
      <alignment horizontal="center" vertical="center" wrapText="1"/>
      <protection hidden="1"/>
    </xf>
    <xf numFmtId="0" fontId="34" fillId="0" borderId="10" xfId="0" applyFont="1" applyBorder="1" applyAlignment="1" applyProtection="1">
      <alignment horizontal="center" vertical="center" wrapText="1"/>
      <protection hidden="1"/>
    </xf>
    <xf numFmtId="164" fontId="16" fillId="7" borderId="33" xfId="0" applyNumberFormat="1" applyFont="1" applyFill="1" applyBorder="1" applyAlignment="1" applyProtection="1">
      <alignment horizontal="center" vertical="center"/>
      <protection locked="0"/>
    </xf>
    <xf numFmtId="0" fontId="33" fillId="0" borderId="10" xfId="0" applyFont="1" applyBorder="1" applyAlignment="1" applyProtection="1">
      <alignment horizontal="center" vertical="center" wrapText="1"/>
      <protection hidden="1"/>
    </xf>
    <xf numFmtId="164" fontId="22" fillId="0" borderId="33" xfId="0" applyNumberFormat="1" applyFont="1" applyBorder="1" applyAlignment="1" applyProtection="1">
      <alignment horizontal="center" vertical="center"/>
      <protection locked="0"/>
    </xf>
    <xf numFmtId="164" fontId="22" fillId="0" borderId="35" xfId="0" applyNumberFormat="1" applyFont="1" applyBorder="1" applyAlignment="1" applyProtection="1">
      <alignment horizontal="center" vertical="center"/>
      <protection locked="0"/>
    </xf>
    <xf numFmtId="0" fontId="18" fillId="0" borderId="32" xfId="0" applyFont="1" applyBorder="1" applyAlignment="1" applyProtection="1">
      <alignment vertical="center"/>
      <protection hidden="1"/>
    </xf>
    <xf numFmtId="164" fontId="24" fillId="0" borderId="17" xfId="0" applyNumberFormat="1" applyFont="1" applyBorder="1" applyAlignment="1" applyProtection="1">
      <alignment horizontal="center" vertical="center"/>
      <protection hidden="1"/>
    </xf>
    <xf numFmtId="0" fontId="25" fillId="0" borderId="30" xfId="0" applyFont="1" applyBorder="1" applyAlignment="1" applyProtection="1">
      <alignment vertical="center"/>
      <protection hidden="1"/>
    </xf>
    <xf numFmtId="0" fontId="25" fillId="0" borderId="31" xfId="0" applyFont="1" applyBorder="1" applyAlignment="1" applyProtection="1">
      <alignment vertical="center"/>
      <protection hidden="1"/>
    </xf>
    <xf numFmtId="0" fontId="18" fillId="3" borderId="35" xfId="0" applyFont="1" applyFill="1" applyBorder="1" applyAlignment="1" applyProtection="1">
      <alignment horizontal="center" vertical="center"/>
      <protection hidden="1"/>
    </xf>
    <xf numFmtId="0" fontId="18" fillId="2" borderId="32" xfId="0" applyFont="1" applyFill="1" applyBorder="1" applyAlignment="1" applyProtection="1">
      <alignment vertical="center"/>
      <protection hidden="1"/>
    </xf>
    <xf numFmtId="164" fontId="24" fillId="0" borderId="38" xfId="0" applyNumberFormat="1" applyFont="1" applyBorder="1" applyAlignment="1" applyProtection="1">
      <alignment horizontal="center" vertical="center"/>
      <protection hidden="1"/>
    </xf>
    <xf numFmtId="164" fontId="24" fillId="0" borderId="39" xfId="0" applyNumberFormat="1" applyFont="1" applyBorder="1" applyAlignment="1" applyProtection="1">
      <alignment horizontal="center" vertical="center"/>
      <protection hidden="1"/>
    </xf>
    <xf numFmtId="0" fontId="18" fillId="3" borderId="32" xfId="0" applyFont="1" applyFill="1" applyBorder="1" applyAlignment="1" applyProtection="1">
      <alignment vertical="center"/>
      <protection hidden="1"/>
    </xf>
    <xf numFmtId="0" fontId="18" fillId="3" borderId="40" xfId="0" applyFont="1" applyFill="1" applyBorder="1" applyAlignment="1" applyProtection="1">
      <alignment vertical="center"/>
      <protection hidden="1"/>
    </xf>
    <xf numFmtId="164" fontId="18" fillId="7" borderId="39" xfId="0" applyNumberFormat="1" applyFont="1" applyFill="1" applyBorder="1" applyAlignment="1" applyProtection="1">
      <alignment horizontal="center" vertical="center"/>
      <protection hidden="1"/>
    </xf>
    <xf numFmtId="0" fontId="26" fillId="0" borderId="31" xfId="0" applyFont="1" applyBorder="1" applyAlignment="1" applyProtection="1">
      <alignment vertical="center"/>
      <protection hidden="1"/>
    </xf>
    <xf numFmtId="0" fontId="18" fillId="0" borderId="33" xfId="0" applyFont="1" applyBorder="1" applyAlignment="1" applyProtection="1">
      <alignment horizontal="center" vertical="center"/>
      <protection hidden="1"/>
    </xf>
    <xf numFmtId="164" fontId="24" fillId="0" borderId="33" xfId="0" applyNumberFormat="1" applyFont="1" applyBorder="1" applyAlignment="1" applyProtection="1">
      <alignment horizontal="center" vertical="center"/>
      <protection hidden="1"/>
    </xf>
    <xf numFmtId="164" fontId="28" fillId="0" borderId="39" xfId="0" applyNumberFormat="1" applyFont="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174" fontId="25" fillId="0" borderId="42" xfId="0" applyNumberFormat="1" applyFont="1" applyBorder="1" applyAlignment="1" applyProtection="1">
      <alignment horizontal="center"/>
      <protection hidden="1"/>
    </xf>
    <xf numFmtId="174" fontId="28" fillId="0" borderId="42" xfId="0" applyNumberFormat="1" applyFont="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164" fontId="11" fillId="7" borderId="33" xfId="0" applyNumberFormat="1" applyFont="1" applyFill="1" applyBorder="1" applyAlignment="1" applyProtection="1">
      <alignment horizontal="center" vertical="center"/>
      <protection locked="0"/>
    </xf>
    <xf numFmtId="164" fontId="22" fillId="7" borderId="33" xfId="0" applyNumberFormat="1" applyFont="1" applyFill="1" applyBorder="1" applyAlignment="1" applyProtection="1">
      <alignment horizontal="center" vertical="center"/>
      <protection locked="0"/>
    </xf>
    <xf numFmtId="2" fontId="8" fillId="0" borderId="15" xfId="0" applyNumberFormat="1" applyFont="1" applyBorder="1" applyAlignment="1" applyProtection="1">
      <alignment vertical="center"/>
      <protection hidden="1"/>
    </xf>
    <xf numFmtId="0" fontId="0" fillId="0" borderId="0" xfId="0" applyAlignment="1">
      <alignment horizontal="center" vertical="center"/>
    </xf>
    <xf numFmtId="0" fontId="8" fillId="0" borderId="23" xfId="6" applyFont="1" applyBorder="1" applyAlignment="1" applyProtection="1">
      <alignment horizontal="center" vertical="center" wrapText="1"/>
      <protection hidden="1"/>
    </xf>
    <xf numFmtId="0" fontId="8" fillId="0" borderId="27" xfId="6" applyFont="1" applyBorder="1" applyAlignment="1" applyProtection="1">
      <alignment horizontal="center" vertical="center" wrapText="1"/>
      <protection hidden="1"/>
    </xf>
    <xf numFmtId="175" fontId="4" fillId="12" borderId="23" xfId="6" applyNumberFormat="1" applyFill="1" applyBorder="1" applyAlignment="1" applyProtection="1">
      <alignment horizontal="center" vertical="center"/>
      <protection hidden="1"/>
    </xf>
    <xf numFmtId="179" fontId="4" fillId="12" borderId="27" xfId="6" applyNumberFormat="1" applyFill="1" applyBorder="1" applyAlignment="1" applyProtection="1">
      <alignment horizontal="center" vertical="center"/>
      <protection hidden="1"/>
    </xf>
    <xf numFmtId="175" fontId="26" fillId="12" borderId="23" xfId="6" applyNumberFormat="1" applyFont="1" applyFill="1" applyBorder="1" applyAlignment="1" applyProtection="1">
      <alignment horizontal="center" vertical="center"/>
      <protection hidden="1"/>
    </xf>
    <xf numFmtId="175" fontId="26" fillId="8" borderId="23" xfId="6" applyNumberFormat="1" applyFont="1" applyFill="1" applyBorder="1" applyAlignment="1" applyProtection="1">
      <alignment horizontal="center" vertical="center"/>
      <protection hidden="1"/>
    </xf>
    <xf numFmtId="179" fontId="4" fillId="8" borderId="27" xfId="6" applyNumberFormat="1" applyFill="1" applyBorder="1" applyAlignment="1" applyProtection="1">
      <alignment horizontal="center" vertical="center"/>
      <protection hidden="1"/>
    </xf>
    <xf numFmtId="0" fontId="4" fillId="0" borderId="0" xfId="6" applyAlignment="1" applyProtection="1">
      <alignment horizontal="center" vertical="center"/>
      <protection hidden="1"/>
    </xf>
    <xf numFmtId="179" fontId="42" fillId="0" borderId="0" xfId="6" applyNumberFormat="1" applyFont="1" applyAlignment="1" applyProtection="1">
      <alignment horizontal="center" vertical="center"/>
      <protection hidden="1"/>
    </xf>
    <xf numFmtId="175" fontId="42" fillId="0" borderId="0" xfId="6" applyNumberFormat="1" applyFont="1" applyAlignment="1" applyProtection="1">
      <alignment horizontal="center" vertical="center"/>
      <protection hidden="1"/>
    </xf>
    <xf numFmtId="179" fontId="4" fillId="0" borderId="0" xfId="6" applyNumberFormat="1" applyAlignment="1" applyProtection="1">
      <alignment horizontal="center" vertical="center"/>
      <protection hidden="1"/>
    </xf>
    <xf numFmtId="175" fontId="43" fillId="9" borderId="5" xfId="6" applyNumberFormat="1" applyFont="1" applyFill="1" applyBorder="1" applyAlignment="1" applyProtection="1">
      <alignment horizontal="center" vertical="center"/>
      <protection hidden="1"/>
    </xf>
    <xf numFmtId="0" fontId="44" fillId="0" borderId="0" xfId="0" applyFont="1"/>
    <xf numFmtId="0" fontId="44" fillId="0" borderId="0" xfId="0" applyFont="1" applyAlignment="1">
      <alignment horizontal="center" vertical="center"/>
    </xf>
    <xf numFmtId="0" fontId="45" fillId="13" borderId="58" xfId="6" applyFont="1" applyFill="1" applyBorder="1" applyAlignment="1" applyProtection="1">
      <alignment horizontal="center" vertical="center" wrapText="1"/>
      <protection hidden="1"/>
    </xf>
    <xf numFmtId="0" fontId="45" fillId="13" borderId="59" xfId="6" applyFont="1" applyFill="1" applyBorder="1" applyAlignment="1" applyProtection="1">
      <alignment horizontal="center" vertical="center" wrapText="1"/>
      <protection hidden="1"/>
    </xf>
    <xf numFmtId="0" fontId="45" fillId="13" borderId="30" xfId="6" applyFont="1" applyFill="1" applyBorder="1" applyAlignment="1" applyProtection="1">
      <alignment horizontal="center" vertical="center" wrapText="1"/>
      <protection hidden="1"/>
    </xf>
    <xf numFmtId="0" fontId="45" fillId="13" borderId="5" xfId="6" applyFont="1" applyFill="1" applyBorder="1" applyAlignment="1" applyProtection="1">
      <alignment horizontal="center" vertical="center" wrapText="1"/>
      <protection hidden="1"/>
    </xf>
    <xf numFmtId="0" fontId="45" fillId="13" borderId="31" xfId="6" applyFont="1" applyFill="1" applyBorder="1" applyAlignment="1" applyProtection="1">
      <alignment horizontal="center" vertical="center" wrapText="1"/>
      <protection hidden="1"/>
    </xf>
    <xf numFmtId="0" fontId="45" fillId="13" borderId="60" xfId="6" applyFont="1" applyFill="1" applyBorder="1" applyAlignment="1" applyProtection="1">
      <alignment horizontal="center" vertical="center" wrapText="1"/>
      <protection hidden="1"/>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5" xfId="0" applyFont="1" applyBorder="1"/>
    <xf numFmtId="4" fontId="0" fillId="0" borderId="5" xfId="0" applyNumberFormat="1" applyBorder="1" applyAlignment="1">
      <alignment horizontal="center" vertical="center"/>
    </xf>
    <xf numFmtId="179" fontId="44" fillId="0" borderId="3" xfId="0" applyNumberFormat="1" applyFont="1" applyBorder="1" applyAlignment="1">
      <alignment horizontal="center"/>
    </xf>
    <xf numFmtId="0" fontId="44" fillId="7" borderId="0" xfId="0" applyFont="1" applyFill="1"/>
    <xf numFmtId="0" fontId="44" fillId="7" borderId="5" xfId="0" applyFont="1" applyFill="1" applyBorder="1" applyAlignment="1">
      <alignment horizontal="center" vertical="center"/>
    </xf>
    <xf numFmtId="179" fontId="44" fillId="0" borderId="48" xfId="1" applyNumberFormat="1" applyFont="1" applyBorder="1" applyAlignment="1" applyProtection="1">
      <alignment horizontal="center"/>
    </xf>
    <xf numFmtId="0" fontId="44" fillId="0" borderId="62" xfId="0" applyFont="1" applyBorder="1" applyAlignment="1">
      <alignment horizontal="center" vertical="center"/>
    </xf>
    <xf numFmtId="4" fontId="0" fillId="0" borderId="62" xfId="0" applyNumberFormat="1" applyBorder="1" applyAlignment="1">
      <alignment horizontal="center" vertical="center"/>
    </xf>
    <xf numFmtId="179" fontId="46" fillId="8" borderId="64" xfId="0" applyNumberFormat="1" applyFont="1" applyFill="1" applyBorder="1" applyAlignment="1">
      <alignment horizontal="center"/>
    </xf>
    <xf numFmtId="10" fontId="47" fillId="4" borderId="48" xfId="0" applyNumberFormat="1" applyFont="1" applyFill="1" applyBorder="1" applyAlignment="1">
      <alignment horizontal="center"/>
    </xf>
    <xf numFmtId="179" fontId="46" fillId="14" borderId="3" xfId="0" applyNumberFormat="1" applyFont="1" applyFill="1" applyBorder="1" applyAlignment="1">
      <alignment horizontal="center"/>
    </xf>
    <xf numFmtId="179" fontId="46" fillId="15" borderId="3" xfId="0" applyNumberFormat="1" applyFont="1" applyFill="1" applyBorder="1" applyAlignment="1">
      <alignment horizontal="center"/>
    </xf>
    <xf numFmtId="179" fontId="49" fillId="16" borderId="65" xfId="0" applyNumberFormat="1" applyFont="1" applyFill="1" applyBorder="1" applyAlignment="1">
      <alignment horizontal="center"/>
    </xf>
    <xf numFmtId="0" fontId="37" fillId="4" borderId="0" xfId="0" applyFont="1" applyFill="1" applyAlignment="1">
      <alignment horizontal="center" vertical="center"/>
    </xf>
    <xf numFmtId="4" fontId="0" fillId="0" borderId="48" xfId="7" applyNumberFormat="1" applyFont="1" applyBorder="1" applyAlignment="1" applyProtection="1">
      <alignment horizontal="center" vertical="center" wrapText="1"/>
      <protection hidden="1"/>
    </xf>
    <xf numFmtId="3" fontId="0" fillId="0" borderId="5" xfId="7" applyNumberFormat="1" applyFont="1" applyBorder="1" applyAlignment="1" applyProtection="1">
      <alignment horizontal="center" vertical="center" wrapText="1"/>
      <protection hidden="1"/>
    </xf>
    <xf numFmtId="4" fontId="0" fillId="0" borderId="5" xfId="7" applyNumberFormat="1" applyFont="1" applyBorder="1" applyAlignment="1" applyProtection="1">
      <alignment horizontal="center" vertical="center" wrapText="1"/>
      <protection hidden="1"/>
    </xf>
    <xf numFmtId="4" fontId="0" fillId="0" borderId="3" xfId="7" applyNumberFormat="1" applyFont="1" applyBorder="1" applyAlignment="1" applyProtection="1">
      <alignment horizontal="center" vertical="center" wrapText="1"/>
      <protection hidden="1"/>
    </xf>
    <xf numFmtId="4" fontId="50" fillId="0" borderId="3" xfId="7" applyNumberFormat="1" applyFont="1" applyBorder="1" applyAlignment="1" applyProtection="1">
      <alignment horizontal="center"/>
      <protection hidden="1"/>
    </xf>
    <xf numFmtId="0" fontId="0" fillId="0" borderId="0" xfId="0" applyAlignment="1">
      <alignment horizontal="left" vertical="center"/>
    </xf>
    <xf numFmtId="0" fontId="33" fillId="0" borderId="5" xfId="7" applyFont="1" applyBorder="1" applyAlignment="1" applyProtection="1">
      <alignment horizontal="center" vertical="center" wrapText="1"/>
      <protection hidden="1"/>
    </xf>
    <xf numFmtId="0" fontId="54" fillId="0" borderId="5" xfId="7" applyFont="1" applyBorder="1" applyAlignment="1" applyProtection="1">
      <alignment horizontal="center" vertical="center"/>
      <protection hidden="1"/>
    </xf>
    <xf numFmtId="0" fontId="44" fillId="0" borderId="0" xfId="7" applyFont="1" applyProtection="1">
      <protection hidden="1"/>
    </xf>
    <xf numFmtId="0" fontId="44" fillId="0" borderId="0" xfId="6" applyFont="1"/>
    <xf numFmtId="0" fontId="46" fillId="0" borderId="59" xfId="7" applyFont="1" applyBorder="1" applyAlignment="1" applyProtection="1">
      <alignment horizontal="center" vertical="center"/>
      <protection hidden="1"/>
    </xf>
    <xf numFmtId="4" fontId="46" fillId="0" borderId="60" xfId="7" applyNumberFormat="1" applyFont="1" applyBorder="1" applyAlignment="1" applyProtection="1">
      <alignment horizontal="center" vertical="center"/>
      <protection hidden="1"/>
    </xf>
    <xf numFmtId="4" fontId="44" fillId="0" borderId="3" xfId="7" applyNumberFormat="1" applyFont="1" applyBorder="1" applyAlignment="1" applyProtection="1">
      <alignment horizontal="center" vertical="center"/>
      <protection hidden="1"/>
    </xf>
    <xf numFmtId="4" fontId="44" fillId="0" borderId="5" xfId="7" applyNumberFormat="1" applyFont="1" applyBorder="1" applyAlignment="1" applyProtection="1">
      <alignment horizontal="center" vertical="center"/>
      <protection locked="0"/>
    </xf>
    <xf numFmtId="0" fontId="44" fillId="0" borderId="4" xfId="7" applyFont="1" applyBorder="1" applyAlignment="1" applyProtection="1">
      <alignment wrapText="1"/>
      <protection hidden="1"/>
    </xf>
    <xf numFmtId="0" fontId="46" fillId="0" borderId="3" xfId="7" applyFont="1" applyBorder="1" applyAlignment="1" applyProtection="1">
      <alignment horizontal="center" vertical="center" wrapText="1"/>
      <protection hidden="1"/>
    </xf>
    <xf numFmtId="4" fontId="44" fillId="0" borderId="0" xfId="0" applyNumberFormat="1" applyFont="1"/>
    <xf numFmtId="0" fontId="56" fillId="0" borderId="0" xfId="0" applyFont="1"/>
    <xf numFmtId="0" fontId="59" fillId="0" borderId="0" xfId="0" applyFont="1" applyAlignment="1">
      <alignment horizontal="left" vertical="center"/>
    </xf>
    <xf numFmtId="10" fontId="57" fillId="0" borderId="0" xfId="8" applyNumberFormat="1" applyFont="1" applyBorder="1" applyAlignment="1" applyProtection="1">
      <alignment horizontal="center" vertical="center"/>
    </xf>
    <xf numFmtId="182" fontId="57" fillId="0" borderId="0" xfId="11" applyNumberFormat="1" applyFont="1" applyBorder="1" applyAlignment="1" applyProtection="1">
      <alignment horizontal="left"/>
    </xf>
    <xf numFmtId="182" fontId="60" fillId="0" borderId="0" xfId="11" applyNumberFormat="1" applyFont="1" applyBorder="1" applyAlignment="1" applyProtection="1">
      <alignment horizontal="center"/>
    </xf>
    <xf numFmtId="10" fontId="60" fillId="0" borderId="0" xfId="8" applyNumberFormat="1" applyFont="1" applyBorder="1" applyAlignment="1" applyProtection="1">
      <alignment horizontal="center"/>
    </xf>
    <xf numFmtId="182" fontId="60" fillId="0" borderId="0" xfId="11" applyNumberFormat="1" applyFont="1" applyBorder="1" applyAlignment="1" applyProtection="1">
      <alignment vertical="center"/>
    </xf>
    <xf numFmtId="182" fontId="60" fillId="0" borderId="0" xfId="11" applyNumberFormat="1" applyFont="1" applyBorder="1" applyAlignment="1" applyProtection="1">
      <alignment horizontal="center" vertical="center"/>
    </xf>
    <xf numFmtId="10" fontId="60" fillId="0" borderId="0" xfId="8" applyNumberFormat="1" applyFont="1" applyBorder="1" applyAlignment="1" applyProtection="1">
      <alignment horizontal="center" vertical="center"/>
    </xf>
    <xf numFmtId="182" fontId="57" fillId="0" borderId="0" xfId="11" applyNumberFormat="1" applyFont="1" applyBorder="1" applyAlignment="1" applyProtection="1">
      <alignment horizontal="center" vertical="center"/>
    </xf>
    <xf numFmtId="182" fontId="57" fillId="0" borderId="0" xfId="11" applyNumberFormat="1" applyFont="1" applyBorder="1" applyProtection="1"/>
    <xf numFmtId="49" fontId="57" fillId="0" borderId="0" xfId="11" applyNumberFormat="1" applyFont="1" applyBorder="1" applyAlignment="1" applyProtection="1">
      <alignment horizontal="center" vertical="center"/>
    </xf>
    <xf numFmtId="182" fontId="57" fillId="0" borderId="70" xfId="11" applyNumberFormat="1" applyFont="1" applyBorder="1" applyAlignment="1" applyProtection="1">
      <alignment horizontal="center" vertical="center"/>
    </xf>
    <xf numFmtId="10" fontId="60" fillId="0" borderId="70" xfId="8" applyNumberFormat="1" applyFont="1" applyBorder="1" applyAlignment="1" applyProtection="1">
      <alignment horizontal="center" vertical="center"/>
    </xf>
    <xf numFmtId="0" fontId="44" fillId="0" borderId="0" xfId="7" applyFont="1" applyAlignment="1" applyProtection="1">
      <alignment wrapText="1"/>
      <protection hidden="1"/>
    </xf>
    <xf numFmtId="0" fontId="46" fillId="6" borderId="73" xfId="7" applyFont="1" applyFill="1" applyBorder="1" applyAlignment="1" applyProtection="1">
      <alignment horizontal="center" vertical="center"/>
      <protection hidden="1"/>
    </xf>
    <xf numFmtId="0" fontId="46" fillId="6" borderId="0" xfId="7" applyFont="1" applyFill="1" applyAlignment="1" applyProtection="1">
      <alignment horizontal="center" vertical="center"/>
      <protection hidden="1"/>
    </xf>
    <xf numFmtId="0" fontId="64" fillId="0" borderId="4" xfId="7" applyFont="1" applyBorder="1" applyAlignment="1" applyProtection="1">
      <alignment horizontal="center" wrapText="1"/>
      <protection hidden="1"/>
    </xf>
    <xf numFmtId="0" fontId="46" fillId="0" borderId="5" xfId="7" applyFont="1" applyBorder="1" applyAlignment="1" applyProtection="1">
      <alignment vertical="center" wrapText="1"/>
      <protection hidden="1"/>
    </xf>
    <xf numFmtId="4" fontId="46" fillId="20" borderId="3" xfId="7" applyNumberFormat="1" applyFont="1" applyFill="1" applyBorder="1" applyAlignment="1" applyProtection="1">
      <alignment horizontal="center" vertical="center"/>
      <protection hidden="1"/>
    </xf>
    <xf numFmtId="164" fontId="4" fillId="0" borderId="0" xfId="0" applyNumberFormat="1" applyFont="1"/>
    <xf numFmtId="180" fontId="0" fillId="0" borderId="5" xfId="7" applyNumberFormat="1" applyFont="1" applyBorder="1" applyAlignment="1" applyProtection="1">
      <alignment horizontal="center" vertical="center" wrapText="1"/>
      <protection hidden="1"/>
    </xf>
    <xf numFmtId="164" fontId="29" fillId="24" borderId="11" xfId="0" applyNumberFormat="1" applyFont="1" applyFill="1" applyBorder="1" applyAlignment="1">
      <alignment horizontal="center" vertical="center"/>
    </xf>
    <xf numFmtId="168" fontId="12" fillId="4" borderId="3" xfId="13" applyNumberFormat="1" applyFont="1" applyFill="1" applyBorder="1" applyAlignment="1" applyProtection="1">
      <alignment horizontal="center" vertical="center"/>
      <protection locked="0"/>
    </xf>
    <xf numFmtId="164" fontId="12" fillId="4" borderId="3" xfId="0" applyNumberFormat="1" applyFont="1" applyFill="1" applyBorder="1" applyAlignment="1" applyProtection="1">
      <alignment horizontal="center" vertical="center"/>
      <protection locked="0"/>
    </xf>
    <xf numFmtId="171" fontId="12" fillId="4" borderId="3" xfId="0" applyNumberFormat="1" applyFont="1" applyFill="1" applyBorder="1" applyAlignment="1" applyProtection="1">
      <alignment horizontal="center" vertical="center"/>
      <protection locked="0"/>
    </xf>
    <xf numFmtId="164" fontId="29" fillId="4" borderId="3" xfId="0" applyNumberFormat="1" applyFont="1" applyFill="1" applyBorder="1" applyAlignment="1" applyProtection="1">
      <alignment horizontal="center" vertical="center"/>
      <protection locked="0"/>
    </xf>
    <xf numFmtId="0" fontId="10" fillId="2" borderId="18" xfId="0" applyFont="1" applyFill="1" applyBorder="1" applyAlignment="1" applyProtection="1">
      <alignment vertical="center"/>
      <protection hidden="1"/>
    </xf>
    <xf numFmtId="0" fontId="10" fillId="2" borderId="16" xfId="0" applyFont="1" applyFill="1" applyBorder="1" applyAlignment="1" applyProtection="1">
      <alignment vertical="center"/>
      <protection hidden="1"/>
    </xf>
    <xf numFmtId="0" fontId="10" fillId="2" borderId="66" xfId="0" applyFont="1" applyFill="1" applyBorder="1" applyAlignment="1" applyProtection="1">
      <alignment vertical="center"/>
      <protection hidden="1"/>
    </xf>
    <xf numFmtId="0" fontId="10" fillId="6" borderId="18" xfId="0" applyFont="1" applyFill="1" applyBorder="1" applyAlignment="1" applyProtection="1">
      <alignment vertical="center"/>
      <protection hidden="1"/>
    </xf>
    <xf numFmtId="0" fontId="10" fillId="6" borderId="16" xfId="0" applyFont="1" applyFill="1" applyBorder="1" applyAlignment="1" applyProtection="1">
      <alignment vertical="center" wrapText="1"/>
      <protection hidden="1"/>
    </xf>
    <xf numFmtId="0" fontId="10" fillId="6" borderId="48" xfId="0" applyFont="1" applyFill="1" applyBorder="1" applyAlignment="1" applyProtection="1">
      <alignment vertical="center" wrapText="1"/>
      <protection hidden="1"/>
    </xf>
    <xf numFmtId="179" fontId="44" fillId="0" borderId="63" xfId="1" applyNumberFormat="1" applyFont="1" applyBorder="1" applyAlignment="1" applyProtection="1">
      <alignment horizontal="center"/>
    </xf>
    <xf numFmtId="179" fontId="44" fillId="0" borderId="65" xfId="0" applyNumberFormat="1" applyFont="1" applyBorder="1" applyAlignment="1">
      <alignment horizontal="center"/>
    </xf>
    <xf numFmtId="164" fontId="29" fillId="24" borderId="33" xfId="0" applyNumberFormat="1" applyFont="1" applyFill="1" applyBorder="1" applyAlignment="1" applyProtection="1">
      <alignment horizontal="center" vertical="center"/>
      <protection locked="0"/>
    </xf>
    <xf numFmtId="0" fontId="30" fillId="0" borderId="35" xfId="0" applyFont="1" applyBorder="1" applyAlignment="1" applyProtection="1">
      <alignment horizontal="right" vertical="center"/>
      <protection hidden="1"/>
    </xf>
    <xf numFmtId="0" fontId="30" fillId="0" borderId="31" xfId="0" applyFont="1" applyBorder="1" applyAlignment="1" applyProtection="1">
      <alignment horizontal="right" vertical="center"/>
      <protection locked="0"/>
    </xf>
    <xf numFmtId="0" fontId="13" fillId="0" borderId="33" xfId="0" applyFont="1" applyBorder="1" applyAlignment="1" applyProtection="1">
      <alignment horizontal="right" vertical="center"/>
      <protection hidden="1"/>
    </xf>
    <xf numFmtId="176" fontId="63" fillId="0" borderId="0" xfId="1"/>
    <xf numFmtId="9" fontId="63" fillId="0" borderId="0" xfId="2"/>
    <xf numFmtId="0" fontId="44" fillId="0" borderId="5" xfId="0" applyFont="1" applyBorder="1" applyAlignment="1">
      <alignment wrapText="1"/>
    </xf>
    <xf numFmtId="0" fontId="44" fillId="0" borderId="62" xfId="0" applyFont="1" applyBorder="1" applyAlignment="1">
      <alignment wrapText="1"/>
    </xf>
    <xf numFmtId="0" fontId="0" fillId="24" borderId="0" xfId="0" applyFill="1"/>
    <xf numFmtId="0" fontId="0" fillId="24" borderId="0" xfId="0" applyFill="1" applyAlignment="1">
      <alignment horizontal="center" vertical="center"/>
    </xf>
    <xf numFmtId="175" fontId="41" fillId="11" borderId="43" xfId="6" applyNumberFormat="1" applyFont="1" applyFill="1" applyBorder="1" applyAlignment="1" applyProtection="1">
      <alignment horizontal="center" vertical="center"/>
      <protection hidden="1"/>
    </xf>
    <xf numFmtId="0" fontId="33" fillId="0" borderId="5" xfId="7" applyFont="1" applyBorder="1" applyAlignment="1" applyProtection="1">
      <alignment horizontal="center" vertical="center"/>
      <protection hidden="1"/>
    </xf>
    <xf numFmtId="164" fontId="38" fillId="18" borderId="5" xfId="6" applyNumberFormat="1" applyFont="1" applyFill="1" applyBorder="1" applyAlignment="1">
      <alignment horizontal="center" vertical="center"/>
    </xf>
    <xf numFmtId="0" fontId="62" fillId="0" borderId="0" xfId="17"/>
    <xf numFmtId="0" fontId="50" fillId="0" borderId="0" xfId="17" applyFont="1" applyAlignment="1">
      <alignment horizontal="center" vertical="center"/>
    </xf>
    <xf numFmtId="0" fontId="63" fillId="0" borderId="0" xfId="17" applyFont="1"/>
    <xf numFmtId="164" fontId="63" fillId="0" borderId="0" xfId="17" applyNumberFormat="1" applyFont="1" applyAlignment="1">
      <alignment horizontal="right"/>
    </xf>
    <xf numFmtId="164" fontId="62" fillId="0" borderId="0" xfId="17" applyNumberFormat="1"/>
    <xf numFmtId="0" fontId="63" fillId="0" borderId="0" xfId="17" applyFont="1" applyAlignment="1">
      <alignment vertical="center"/>
    </xf>
    <xf numFmtId="0" fontId="63" fillId="0" borderId="0" xfId="17" applyFont="1" applyAlignment="1">
      <alignment horizontal="center" vertical="center"/>
    </xf>
    <xf numFmtId="0" fontId="63" fillId="0" borderId="0" xfId="17" applyFont="1" applyAlignment="1">
      <alignment horizontal="left"/>
    </xf>
    <xf numFmtId="0" fontId="62" fillId="0" borderId="0" xfId="17" applyAlignment="1">
      <alignment horizontal="left"/>
    </xf>
    <xf numFmtId="183" fontId="63" fillId="0" borderId="0" xfId="17" applyNumberFormat="1" applyFont="1" applyAlignment="1">
      <alignment horizontal="left" vertical="center"/>
    </xf>
    <xf numFmtId="0" fontId="63" fillId="0" borderId="0" xfId="17" applyFont="1" applyAlignment="1">
      <alignment horizontal="left" vertical="center"/>
    </xf>
    <xf numFmtId="0" fontId="68" fillId="22" borderId="5" xfId="18" applyFont="1" applyFill="1" applyBorder="1" applyAlignment="1">
      <alignment horizontal="center" vertical="center" wrapText="1"/>
    </xf>
    <xf numFmtId="184" fontId="70" fillId="0" borderId="5" xfId="19" applyFont="1" applyBorder="1"/>
    <xf numFmtId="0" fontId="4" fillId="0" borderId="0" xfId="17" applyFont="1" applyAlignment="1">
      <alignment horizontal="justify"/>
    </xf>
    <xf numFmtId="0" fontId="4" fillId="0" borderId="0" xfId="17" applyFont="1"/>
    <xf numFmtId="0" fontId="63" fillId="0" borderId="0" xfId="17" applyFont="1" applyAlignment="1">
      <alignment horizontal="right" vertical="center"/>
    </xf>
    <xf numFmtId="0" fontId="63" fillId="0" borderId="0" xfId="17" applyFont="1" applyAlignment="1">
      <alignment horizontal="center"/>
    </xf>
    <xf numFmtId="0" fontId="72" fillId="0" borderId="0" xfId="17" applyFont="1"/>
    <xf numFmtId="10" fontId="71" fillId="0" borderId="5" xfId="2" applyNumberFormat="1" applyFont="1" applyBorder="1"/>
    <xf numFmtId="179" fontId="40" fillId="11" borderId="76" xfId="6" applyNumberFormat="1" applyFont="1" applyFill="1" applyBorder="1" applyAlignment="1" applyProtection="1">
      <alignment horizontal="center" vertical="center"/>
      <protection hidden="1"/>
    </xf>
    <xf numFmtId="49" fontId="57" fillId="0" borderId="7" xfId="11" applyNumberFormat="1" applyFont="1" applyBorder="1" applyAlignment="1" applyProtection="1">
      <alignment horizontal="center" vertical="center"/>
    </xf>
    <xf numFmtId="10" fontId="57" fillId="0" borderId="8" xfId="8" applyNumberFormat="1" applyFont="1" applyBorder="1" applyAlignment="1" applyProtection="1">
      <alignment horizontal="center" vertical="center" wrapText="1"/>
    </xf>
    <xf numFmtId="49" fontId="57" fillId="0" borderId="7" xfId="11" applyNumberFormat="1" applyFont="1" applyBorder="1" applyAlignment="1" applyProtection="1">
      <alignment horizontal="center"/>
    </xf>
    <xf numFmtId="10" fontId="60" fillId="0" borderId="8" xfId="8" applyNumberFormat="1" applyFont="1" applyBorder="1" applyAlignment="1" applyProtection="1">
      <alignment horizontal="center"/>
    </xf>
    <xf numFmtId="49" fontId="60" fillId="0" borderId="7" xfId="11" applyNumberFormat="1" applyFont="1" applyBorder="1" applyAlignment="1" applyProtection="1">
      <alignment horizontal="center" vertical="center"/>
    </xf>
    <xf numFmtId="10" fontId="60" fillId="0" borderId="8" xfId="8" applyNumberFormat="1" applyFont="1" applyBorder="1" applyAlignment="1" applyProtection="1">
      <alignment horizontal="center" vertical="center"/>
    </xf>
    <xf numFmtId="10" fontId="57" fillId="0" borderId="8" xfId="8" applyNumberFormat="1" applyFont="1" applyBorder="1" applyAlignment="1" applyProtection="1">
      <alignment horizontal="center" vertical="center"/>
    </xf>
    <xf numFmtId="49" fontId="60" fillId="0" borderId="56" xfId="11" applyNumberFormat="1" applyFont="1" applyBorder="1" applyAlignment="1" applyProtection="1">
      <alignment horizontal="center" vertical="center"/>
    </xf>
    <xf numFmtId="10" fontId="57" fillId="0" borderId="57" xfId="8" applyNumberFormat="1" applyFont="1" applyBorder="1" applyAlignment="1" applyProtection="1">
      <alignment horizontal="center" vertical="center"/>
    </xf>
    <xf numFmtId="0" fontId="0" fillId="0" borderId="0" xfId="0" applyAlignment="1">
      <alignment horizontal="center"/>
    </xf>
    <xf numFmtId="176" fontId="77" fillId="0" borderId="5" xfId="1" applyFont="1" applyBorder="1" applyProtection="1">
      <protection hidden="1"/>
    </xf>
    <xf numFmtId="0" fontId="0" fillId="0" borderId="5" xfId="0" applyBorder="1" applyAlignment="1">
      <alignment horizontal="center" vertical="center"/>
    </xf>
    <xf numFmtId="0" fontId="54" fillId="0" borderId="5" xfId="7" applyFont="1" applyBorder="1" applyAlignment="1" applyProtection="1">
      <alignment horizontal="left" vertical="center" wrapText="1"/>
      <protection hidden="1"/>
    </xf>
    <xf numFmtId="181" fontId="51" fillId="0" borderId="5" xfId="7" applyNumberFormat="1" applyFont="1" applyBorder="1" applyAlignment="1" applyProtection="1">
      <alignment horizontal="center" vertical="center"/>
      <protection hidden="1"/>
    </xf>
    <xf numFmtId="176" fontId="65" fillId="0" borderId="46" xfId="1" applyFont="1" applyBorder="1" applyProtection="1">
      <protection hidden="1"/>
    </xf>
    <xf numFmtId="181" fontId="33" fillId="0" borderId="5" xfId="7" applyNumberFormat="1" applyFont="1" applyBorder="1" applyAlignment="1" applyProtection="1">
      <alignment horizontal="center" vertical="center"/>
      <protection hidden="1"/>
    </xf>
    <xf numFmtId="0" fontId="54" fillId="0" borderId="5" xfId="7" applyFont="1" applyBorder="1" applyAlignment="1" applyProtection="1">
      <alignment horizontal="left" vertical="center"/>
      <protection hidden="1"/>
    </xf>
    <xf numFmtId="0" fontId="33" fillId="0" borderId="5" xfId="7" applyFont="1" applyBorder="1" applyAlignment="1" applyProtection="1">
      <alignment horizontal="left" vertical="center"/>
      <protection hidden="1"/>
    </xf>
    <xf numFmtId="0" fontId="78" fillId="0" borderId="0" xfId="21" applyFont="1" applyAlignment="1">
      <alignment vertical="center"/>
    </xf>
    <xf numFmtId="8" fontId="79" fillId="0" borderId="0" xfId="21" applyNumberFormat="1" applyFont="1" applyAlignment="1">
      <alignment horizontal="center" vertical="center" wrapText="1"/>
    </xf>
    <xf numFmtId="8" fontId="75" fillId="0" borderId="0" xfId="21" applyNumberFormat="1" applyFont="1" applyAlignment="1">
      <alignment horizontal="center" vertical="center"/>
    </xf>
    <xf numFmtId="0" fontId="74" fillId="0" borderId="0" xfId="21"/>
    <xf numFmtId="0" fontId="80" fillId="0" borderId="0" xfId="21" applyFont="1"/>
    <xf numFmtId="0" fontId="70" fillId="27" borderId="5" xfId="21" applyFont="1" applyFill="1" applyBorder="1" applyAlignment="1">
      <alignment horizontal="center" vertical="center" wrapText="1"/>
    </xf>
    <xf numFmtId="0" fontId="70" fillId="27" borderId="5" xfId="21" applyFont="1" applyFill="1" applyBorder="1" applyAlignment="1">
      <alignment horizontal="center" wrapText="1"/>
    </xf>
    <xf numFmtId="0" fontId="81" fillId="0" borderId="5" xfId="7" applyFont="1" applyBorder="1" applyAlignment="1" applyProtection="1">
      <alignment horizontal="center" vertical="center" wrapText="1"/>
      <protection hidden="1"/>
    </xf>
    <xf numFmtId="0" fontId="77" fillId="0" borderId="0" xfId="0" applyFont="1" applyAlignment="1">
      <alignment horizontal="center" vertical="center"/>
    </xf>
    <xf numFmtId="8" fontId="77" fillId="0" borderId="0" xfId="21" applyNumberFormat="1" applyFont="1" applyAlignment="1">
      <alignment horizontal="center" vertical="center"/>
    </xf>
    <xf numFmtId="0" fontId="77" fillId="0" borderId="0" xfId="21" applyFont="1"/>
    <xf numFmtId="168" fontId="12" fillId="24" borderId="5" xfId="13" applyNumberFormat="1" applyFont="1" applyFill="1" applyBorder="1" applyAlignment="1" applyProtection="1">
      <alignment horizontal="center" vertical="center"/>
      <protection locked="0"/>
    </xf>
    <xf numFmtId="172" fontId="24" fillId="24" borderId="19" xfId="0" applyNumberFormat="1" applyFont="1" applyFill="1" applyBorder="1" applyAlignment="1" applyProtection="1">
      <alignment horizontal="center" vertical="center"/>
      <protection locked="0"/>
    </xf>
    <xf numFmtId="180" fontId="0" fillId="0" borderId="4" xfId="7" applyNumberFormat="1" applyFont="1" applyBorder="1" applyAlignment="1" applyProtection="1">
      <alignment vertical="center" wrapText="1"/>
      <protection hidden="1"/>
    </xf>
    <xf numFmtId="0" fontId="83" fillId="0" borderId="0" xfId="0" applyFont="1"/>
    <xf numFmtId="0" fontId="44" fillId="25" borderId="61" xfId="7" applyFont="1" applyFill="1" applyBorder="1" applyAlignment="1" applyProtection="1">
      <alignment wrapText="1"/>
      <protection hidden="1"/>
    </xf>
    <xf numFmtId="4" fontId="44" fillId="25" borderId="62" xfId="7" applyNumberFormat="1" applyFont="1" applyFill="1" applyBorder="1" applyAlignment="1" applyProtection="1">
      <alignment horizontal="center" vertical="center"/>
      <protection locked="0"/>
    </xf>
    <xf numFmtId="0" fontId="18" fillId="0" borderId="10" xfId="0" applyFont="1" applyBorder="1" applyAlignment="1" applyProtection="1">
      <alignment horizontal="left" vertical="center"/>
      <protection hidden="1"/>
    </xf>
    <xf numFmtId="10" fontId="63" fillId="0" borderId="0" xfId="2" applyNumberFormat="1"/>
    <xf numFmtId="0" fontId="0" fillId="0" borderId="0" xfId="17" applyFont="1" applyAlignment="1">
      <alignment vertical="center"/>
    </xf>
    <xf numFmtId="0" fontId="77" fillId="0" borderId="5" xfId="0" applyFont="1" applyBorder="1" applyAlignment="1">
      <alignment horizontal="center" vertical="center"/>
    </xf>
    <xf numFmtId="2" fontId="0" fillId="0" borderId="5" xfId="0" applyNumberFormat="1" applyBorder="1" applyAlignment="1">
      <alignment horizontal="center" vertical="center"/>
    </xf>
    <xf numFmtId="2" fontId="65" fillId="0" borderId="5" xfId="0" applyNumberFormat="1" applyFont="1" applyBorder="1" applyAlignment="1">
      <alignment horizontal="center" vertical="center"/>
    </xf>
    <xf numFmtId="0" fontId="65" fillId="0" borderId="5" xfId="0" applyFont="1" applyBorder="1" applyAlignment="1">
      <alignment horizontal="center" vertical="center" wrapText="1"/>
    </xf>
    <xf numFmtId="0" fontId="65" fillId="0" borderId="5" xfId="0" applyFont="1" applyBorder="1" applyAlignment="1">
      <alignment horizontal="center" vertical="center"/>
    </xf>
    <xf numFmtId="0" fontId="65" fillId="0" borderId="46" xfId="0" applyFont="1" applyBorder="1" applyAlignment="1">
      <alignment horizontal="center" vertical="center"/>
    </xf>
    <xf numFmtId="172" fontId="24" fillId="24" borderId="19" xfId="0" applyNumberFormat="1" applyFont="1" applyFill="1" applyBorder="1" applyAlignment="1" applyProtection="1">
      <alignment horizontal="center" vertical="center"/>
      <protection hidden="1"/>
    </xf>
    <xf numFmtId="173" fontId="24" fillId="24" borderId="19" xfId="0" applyNumberFormat="1" applyFont="1" applyFill="1" applyBorder="1" applyAlignment="1" applyProtection="1">
      <alignment horizontal="center" vertical="center"/>
      <protection locked="0"/>
    </xf>
    <xf numFmtId="10" fontId="24" fillId="24" borderId="19" xfId="0" applyNumberFormat="1" applyFont="1" applyFill="1" applyBorder="1" applyAlignment="1" applyProtection="1">
      <alignment horizontal="center" vertical="center"/>
      <protection locked="0"/>
    </xf>
    <xf numFmtId="185" fontId="24" fillId="24" borderId="19" xfId="0" applyNumberFormat="1" applyFont="1" applyFill="1" applyBorder="1" applyAlignment="1" applyProtection="1">
      <alignment horizontal="center" vertical="center"/>
      <protection hidden="1"/>
    </xf>
    <xf numFmtId="185" fontId="24" fillId="24" borderId="19" xfId="0" applyNumberFormat="1" applyFont="1" applyFill="1" applyBorder="1" applyAlignment="1" applyProtection="1">
      <alignment horizontal="center" vertical="center"/>
      <protection locked="0"/>
    </xf>
    <xf numFmtId="185" fontId="24" fillId="6" borderId="10" xfId="0" applyNumberFormat="1" applyFont="1" applyFill="1" applyBorder="1" applyAlignment="1" applyProtection="1">
      <alignment horizontal="center" vertical="center"/>
      <protection hidden="1"/>
    </xf>
    <xf numFmtId="173" fontId="24" fillId="6" borderId="20" xfId="0" applyNumberFormat="1" applyFont="1" applyFill="1" applyBorder="1" applyAlignment="1" applyProtection="1">
      <alignment horizontal="center" vertical="center"/>
      <protection hidden="1"/>
    </xf>
    <xf numFmtId="173" fontId="24" fillId="6" borderId="10" xfId="0" applyNumberFormat="1" applyFont="1" applyFill="1" applyBorder="1" applyAlignment="1" applyProtection="1">
      <alignment horizontal="center" vertical="center"/>
      <protection hidden="1"/>
    </xf>
    <xf numFmtId="43" fontId="62" fillId="0" borderId="0" xfId="17" applyNumberFormat="1"/>
    <xf numFmtId="0" fontId="0" fillId="24" borderId="0" xfId="0" applyFill="1" applyAlignment="1">
      <alignment horizontal="right"/>
    </xf>
    <xf numFmtId="0" fontId="8" fillId="0" borderId="10" xfId="0" quotePrefix="1" applyFont="1" applyBorder="1" applyAlignment="1" applyProtection="1">
      <alignment vertical="center"/>
      <protection hidden="1"/>
    </xf>
    <xf numFmtId="0" fontId="0" fillId="0" borderId="0" xfId="17" applyFont="1" applyAlignment="1">
      <alignment horizontal="center" vertical="center"/>
    </xf>
    <xf numFmtId="183" fontId="0" fillId="0" borderId="0" xfId="17" quotePrefix="1" applyNumberFormat="1" applyFont="1" applyAlignment="1">
      <alignment horizontal="left" vertical="center"/>
    </xf>
    <xf numFmtId="168" fontId="12" fillId="4" borderId="5" xfId="13" quotePrefix="1" applyNumberFormat="1" applyFont="1" applyFill="1" applyBorder="1" applyAlignment="1" applyProtection="1">
      <alignment horizontal="center" vertical="center"/>
      <protection locked="0"/>
    </xf>
    <xf numFmtId="186" fontId="63" fillId="0" borderId="0" xfId="2" applyNumberFormat="1"/>
    <xf numFmtId="0" fontId="65" fillId="23" borderId="5" xfId="17" applyFont="1" applyFill="1" applyBorder="1" applyAlignment="1">
      <alignment horizontal="center"/>
    </xf>
    <xf numFmtId="0" fontId="50" fillId="0" borderId="0" xfId="17" applyFont="1" applyAlignment="1">
      <alignment horizontal="center" vertical="center"/>
    </xf>
    <xf numFmtId="0" fontId="0" fillId="0" borderId="0" xfId="17" applyFont="1" applyAlignment="1">
      <alignment horizontal="center" vertical="center"/>
    </xf>
    <xf numFmtId="0" fontId="63" fillId="0" borderId="0" xfId="17" applyFont="1" applyAlignment="1">
      <alignment horizontal="center" vertical="center"/>
    </xf>
    <xf numFmtId="0" fontId="68" fillId="22" borderId="5" xfId="18" applyFont="1" applyFill="1" applyBorder="1" applyAlignment="1">
      <alignment horizontal="center" vertical="center" wrapText="1"/>
    </xf>
    <xf numFmtId="4" fontId="69" fillId="0" borderId="18" xfId="17" applyNumberFormat="1" applyFont="1" applyBorder="1" applyAlignment="1">
      <alignment horizontal="left" vertical="center"/>
    </xf>
    <xf numFmtId="4" fontId="69" fillId="0" borderId="48" xfId="17" applyNumberFormat="1" applyFont="1" applyBorder="1" applyAlignment="1">
      <alignment horizontal="left" vertical="center"/>
    </xf>
    <xf numFmtId="0" fontId="4" fillId="0" borderId="71" xfId="17" applyFont="1" applyBorder="1" applyAlignment="1">
      <alignment horizontal="center"/>
    </xf>
    <xf numFmtId="0" fontId="4" fillId="0" borderId="77" xfId="17" applyFont="1" applyBorder="1" applyAlignment="1">
      <alignment horizontal="center"/>
    </xf>
    <xf numFmtId="0" fontId="4" fillId="0" borderId="0" xfId="17" applyFont="1" applyAlignment="1">
      <alignment horizontal="center"/>
    </xf>
    <xf numFmtId="0" fontId="4" fillId="0" borderId="31" xfId="17" applyFont="1" applyBorder="1" applyAlignment="1">
      <alignment horizontal="center"/>
    </xf>
    <xf numFmtId="0" fontId="73" fillId="0" borderId="0" xfId="17" applyFont="1" applyAlignment="1">
      <alignment horizontal="center" vertical="center"/>
    </xf>
    <xf numFmtId="0" fontId="72" fillId="0" borderId="0" xfId="17" applyFont="1" applyAlignment="1">
      <alignment horizontal="center" vertical="center"/>
    </xf>
    <xf numFmtId="0" fontId="38" fillId="9" borderId="5" xfId="6" applyFont="1" applyFill="1" applyBorder="1" applyAlignment="1" applyProtection="1">
      <alignment horizontal="center" vertical="center"/>
      <protection hidden="1"/>
    </xf>
    <xf numFmtId="0" fontId="4" fillId="8" borderId="26" xfId="6" applyFill="1" applyBorder="1" applyAlignment="1" applyProtection="1">
      <alignment horizontal="center" vertical="center"/>
      <protection hidden="1"/>
    </xf>
    <xf numFmtId="0" fontId="40" fillId="11" borderId="69" xfId="6" applyFont="1" applyFill="1" applyBorder="1" applyAlignment="1" applyProtection="1">
      <alignment horizontal="center" vertical="center"/>
      <protection hidden="1"/>
    </xf>
    <xf numFmtId="0" fontId="4" fillId="12" borderId="26" xfId="6" applyFill="1" applyBorder="1" applyAlignment="1" applyProtection="1">
      <alignment horizontal="center" vertical="center"/>
      <protection hidden="1"/>
    </xf>
    <xf numFmtId="0" fontId="4" fillId="12" borderId="26" xfId="6" applyFill="1" applyBorder="1" applyAlignment="1" applyProtection="1">
      <alignment horizontal="center" vertical="center" wrapText="1"/>
      <protection hidden="1"/>
    </xf>
    <xf numFmtId="0" fontId="8" fillId="0" borderId="26" xfId="6" applyFont="1" applyBorder="1" applyAlignment="1" applyProtection="1">
      <alignment horizontal="center" vertical="center" wrapText="1"/>
      <protection hidden="1"/>
    </xf>
    <xf numFmtId="0" fontId="8" fillId="0" borderId="23" xfId="6" applyFont="1" applyBorder="1" applyAlignment="1" applyProtection="1">
      <alignment horizontal="center" vertical="center" wrapText="1"/>
      <protection hidden="1"/>
    </xf>
    <xf numFmtId="0" fontId="35" fillId="11" borderId="53" xfId="6" applyFont="1" applyFill="1" applyBorder="1" applyAlignment="1" applyProtection="1">
      <alignment horizontal="center" vertical="center" wrapText="1"/>
      <protection hidden="1"/>
    </xf>
    <xf numFmtId="0" fontId="75" fillId="26" borderId="18" xfId="21" applyFont="1" applyFill="1" applyBorder="1" applyAlignment="1">
      <alignment horizontal="center" vertical="center" wrapText="1"/>
    </xf>
    <xf numFmtId="0" fontId="75" fillId="26" borderId="16" xfId="21" applyFont="1" applyFill="1" applyBorder="1" applyAlignment="1">
      <alignment horizontal="center" vertical="center" wrapText="1"/>
    </xf>
    <xf numFmtId="0" fontId="75" fillId="26" borderId="48" xfId="21" applyFont="1" applyFill="1" applyBorder="1" applyAlignment="1">
      <alignment horizontal="center" vertical="center" wrapText="1"/>
    </xf>
    <xf numFmtId="0" fontId="75" fillId="26" borderId="5" xfId="21" applyFont="1" applyFill="1" applyBorder="1" applyAlignment="1">
      <alignment horizontal="center" vertical="center" wrapText="1"/>
    </xf>
    <xf numFmtId="0" fontId="8" fillId="0" borderId="5" xfId="7" applyFont="1" applyBorder="1" applyAlignment="1" applyProtection="1">
      <alignment horizontal="center" vertical="center"/>
      <protection hidden="1"/>
    </xf>
    <xf numFmtId="0" fontId="38" fillId="18" borderId="5" xfId="6" applyFont="1" applyFill="1" applyBorder="1" applyAlignment="1">
      <alignment horizontal="center" vertical="center"/>
    </xf>
    <xf numFmtId="0" fontId="38" fillId="18" borderId="5" xfId="7" applyFont="1" applyFill="1" applyBorder="1" applyAlignment="1" applyProtection="1">
      <alignment horizontal="center" vertical="center"/>
      <protection hidden="1"/>
    </xf>
    <xf numFmtId="0" fontId="40" fillId="19" borderId="5" xfId="7" applyFont="1" applyFill="1" applyBorder="1" applyAlignment="1" applyProtection="1">
      <alignment horizontal="center" vertical="center"/>
      <protection hidden="1"/>
    </xf>
    <xf numFmtId="1" fontId="68" fillId="22" borderId="5" xfId="21" applyNumberFormat="1" applyFont="1" applyFill="1" applyBorder="1" applyAlignment="1">
      <alignment horizontal="center" vertical="center"/>
    </xf>
    <xf numFmtId="8" fontId="68" fillId="22" borderId="5" xfId="21" applyNumberFormat="1" applyFont="1" applyFill="1" applyBorder="1" applyAlignment="1">
      <alignment horizontal="center" vertical="center"/>
    </xf>
    <xf numFmtId="0" fontId="50" fillId="0" borderId="2" xfId="7" quotePrefix="1" applyFont="1" applyBorder="1" applyAlignment="1" applyProtection="1">
      <alignment horizontal="center"/>
      <protection hidden="1"/>
    </xf>
    <xf numFmtId="0" fontId="50" fillId="0" borderId="16" xfId="7" applyFont="1" applyBorder="1" applyAlignment="1" applyProtection="1">
      <alignment horizontal="center"/>
      <protection hidden="1"/>
    </xf>
    <xf numFmtId="0" fontId="50" fillId="0" borderId="48" xfId="7" applyFont="1" applyBorder="1" applyAlignment="1" applyProtection="1">
      <alignment horizontal="center"/>
      <protection hidden="1"/>
    </xf>
    <xf numFmtId="0" fontId="76" fillId="0" borderId="2" xfId="7" applyFont="1" applyBorder="1" applyAlignment="1" applyProtection="1">
      <alignment horizontal="center"/>
      <protection hidden="1"/>
    </xf>
    <xf numFmtId="0" fontId="76" fillId="0" borderId="16" xfId="7" applyFont="1" applyBorder="1" applyAlignment="1" applyProtection="1">
      <alignment horizontal="center"/>
      <protection hidden="1"/>
    </xf>
    <xf numFmtId="0" fontId="76" fillId="0" borderId="66" xfId="7" applyFont="1" applyBorder="1" applyAlignment="1" applyProtection="1">
      <alignment horizontal="center"/>
      <protection hidden="1"/>
    </xf>
    <xf numFmtId="0" fontId="70" fillId="0" borderId="2" xfId="3" applyFont="1" applyBorder="1" applyAlignment="1" applyProtection="1">
      <alignment horizontal="left" vertical="center"/>
      <protection hidden="1"/>
    </xf>
    <xf numFmtId="0" fontId="70" fillId="0" borderId="16" xfId="3" applyFont="1" applyBorder="1" applyAlignment="1" applyProtection="1">
      <alignment horizontal="left" vertical="center"/>
      <protection hidden="1"/>
    </xf>
    <xf numFmtId="0" fontId="70" fillId="0" borderId="66" xfId="3" applyFont="1" applyBorder="1" applyAlignment="1" applyProtection="1">
      <alignment horizontal="left" vertical="center"/>
      <protection hidden="1"/>
    </xf>
    <xf numFmtId="0" fontId="71" fillId="0" borderId="2" xfId="7" applyFont="1" applyBorder="1" applyAlignment="1" applyProtection="1">
      <alignment horizontal="left" vertical="center"/>
      <protection hidden="1"/>
    </xf>
    <xf numFmtId="0" fontId="71" fillId="0" borderId="16" xfId="7" applyFont="1" applyBorder="1" applyAlignment="1" applyProtection="1">
      <alignment horizontal="left" vertical="center"/>
      <protection hidden="1"/>
    </xf>
    <xf numFmtId="0" fontId="71" fillId="0" borderId="66" xfId="7" applyFont="1" applyBorder="1" applyAlignment="1" applyProtection="1">
      <alignment horizontal="left" vertical="center"/>
      <protection hidden="1"/>
    </xf>
    <xf numFmtId="0" fontId="82" fillId="0" borderId="2" xfId="3" applyFont="1" applyBorder="1" applyAlignment="1" applyProtection="1">
      <alignment horizontal="left" vertical="center"/>
      <protection hidden="1"/>
    </xf>
    <xf numFmtId="0" fontId="82" fillId="0" borderId="16" xfId="3" applyFont="1" applyBorder="1" applyAlignment="1" applyProtection="1">
      <alignment horizontal="left" vertical="center"/>
      <protection hidden="1"/>
    </xf>
    <xf numFmtId="0" fontId="82" fillId="0" borderId="66" xfId="3" applyFont="1" applyBorder="1" applyAlignment="1" applyProtection="1">
      <alignment horizontal="left" vertical="center"/>
      <protection hidden="1"/>
    </xf>
    <xf numFmtId="0" fontId="44" fillId="25" borderId="62" xfId="7" applyFont="1" applyFill="1" applyBorder="1" applyAlignment="1" applyProtection="1">
      <alignment horizontal="left" vertical="center"/>
      <protection hidden="1"/>
    </xf>
    <xf numFmtId="0" fontId="44" fillId="25" borderId="65" xfId="7" applyFont="1" applyFill="1" applyBorder="1" applyAlignment="1" applyProtection="1">
      <alignment horizontal="left" vertical="center"/>
      <protection hidden="1"/>
    </xf>
    <xf numFmtId="0" fontId="51" fillId="0" borderId="4" xfId="7" applyFont="1" applyBorder="1" applyAlignment="1" applyProtection="1">
      <alignment horizontal="center" vertical="center" wrapText="1"/>
      <protection hidden="1"/>
    </xf>
    <xf numFmtId="0" fontId="51" fillId="0" borderId="5" xfId="7" applyFont="1" applyBorder="1" applyAlignment="1" applyProtection="1">
      <alignment horizontal="center" vertical="center" wrapText="1"/>
      <protection hidden="1"/>
    </xf>
    <xf numFmtId="0" fontId="50" fillId="0" borderId="49" xfId="7" applyFont="1" applyBorder="1" applyAlignment="1" applyProtection="1">
      <alignment horizontal="center" vertical="center" wrapText="1"/>
      <protection hidden="1"/>
    </xf>
    <xf numFmtId="0" fontId="51" fillId="0" borderId="3" xfId="7" applyFont="1" applyBorder="1" applyAlignment="1" applyProtection="1">
      <alignment horizontal="center" vertical="center" wrapText="1"/>
      <protection hidden="1"/>
    </xf>
    <xf numFmtId="0" fontId="50" fillId="17" borderId="69" xfId="7" applyFont="1" applyFill="1" applyBorder="1" applyAlignment="1" applyProtection="1">
      <alignment horizontal="center" wrapText="1"/>
      <protection hidden="1"/>
    </xf>
    <xf numFmtId="0" fontId="50" fillId="17" borderId="75" xfId="7" applyFont="1" applyFill="1" applyBorder="1" applyAlignment="1" applyProtection="1">
      <alignment horizontal="center" wrapText="1"/>
      <protection hidden="1"/>
    </xf>
    <xf numFmtId="0" fontId="50" fillId="17" borderId="76" xfId="7" applyFont="1" applyFill="1" applyBorder="1" applyAlignment="1" applyProtection="1">
      <alignment horizontal="center" wrapText="1"/>
      <protection hidden="1"/>
    </xf>
    <xf numFmtId="0" fontId="50" fillId="18" borderId="54" xfId="7" applyFont="1" applyFill="1" applyBorder="1" applyAlignment="1" applyProtection="1">
      <alignment horizontal="center"/>
      <protection hidden="1"/>
    </xf>
    <xf numFmtId="0" fontId="50" fillId="18" borderId="72" xfId="7" applyFont="1" applyFill="1" applyBorder="1" applyAlignment="1" applyProtection="1">
      <alignment horizontal="center"/>
      <protection hidden="1"/>
    </xf>
    <xf numFmtId="0" fontId="50" fillId="18" borderId="55" xfId="7" applyFont="1" applyFill="1" applyBorder="1" applyAlignment="1" applyProtection="1">
      <alignment horizontal="center"/>
      <protection hidden="1"/>
    </xf>
    <xf numFmtId="0" fontId="44" fillId="0" borderId="5" xfId="7" applyFont="1" applyBorder="1" applyAlignment="1" applyProtection="1">
      <alignment horizontal="left" vertical="center"/>
      <protection hidden="1"/>
    </xf>
    <xf numFmtId="0" fontId="44" fillId="0" borderId="3" xfId="7" applyFont="1" applyBorder="1" applyAlignment="1" applyProtection="1">
      <alignment horizontal="left" vertical="center"/>
      <protection hidden="1"/>
    </xf>
    <xf numFmtId="0" fontId="44" fillId="0" borderId="18" xfId="7" applyFont="1" applyBorder="1" applyAlignment="1" applyProtection="1">
      <alignment horizontal="left" vertical="center"/>
      <protection hidden="1"/>
    </xf>
    <xf numFmtId="0" fontId="44" fillId="0" borderId="16" xfId="7" applyFont="1" applyBorder="1" applyAlignment="1" applyProtection="1">
      <alignment horizontal="left" vertical="center"/>
      <protection hidden="1"/>
    </xf>
    <xf numFmtId="0" fontId="44" fillId="0" borderId="66" xfId="7" applyFont="1" applyBorder="1" applyAlignment="1" applyProtection="1">
      <alignment horizontal="left" vertical="center"/>
      <protection hidden="1"/>
    </xf>
    <xf numFmtId="0" fontId="44" fillId="22" borderId="4" xfId="7" applyFont="1" applyFill="1" applyBorder="1" applyAlignment="1" applyProtection="1">
      <alignment horizontal="center" wrapText="1"/>
      <protection hidden="1"/>
    </xf>
    <xf numFmtId="0" fontId="44" fillId="22" borderId="5" xfId="7" applyFont="1" applyFill="1" applyBorder="1" applyAlignment="1" applyProtection="1">
      <alignment horizontal="center" wrapText="1"/>
      <protection hidden="1"/>
    </xf>
    <xf numFmtId="0" fontId="44" fillId="22" borderId="3" xfId="7" applyFont="1" applyFill="1" applyBorder="1" applyAlignment="1" applyProtection="1">
      <alignment horizontal="center" wrapText="1"/>
      <protection hidden="1"/>
    </xf>
    <xf numFmtId="0" fontId="46" fillId="6" borderId="54" xfId="7" applyFont="1" applyFill="1" applyBorder="1" applyAlignment="1" applyProtection="1">
      <alignment horizontal="center" vertical="center"/>
      <protection hidden="1"/>
    </xf>
    <xf numFmtId="0" fontId="46" fillId="6" borderId="72" xfId="7" applyFont="1" applyFill="1" applyBorder="1" applyAlignment="1" applyProtection="1">
      <alignment horizontal="center" vertical="center"/>
      <protection hidden="1"/>
    </xf>
    <xf numFmtId="0" fontId="46" fillId="6" borderId="55" xfId="7" applyFont="1" applyFill="1" applyBorder="1" applyAlignment="1" applyProtection="1">
      <alignment horizontal="center" vertical="center"/>
      <protection hidden="1"/>
    </xf>
    <xf numFmtId="0" fontId="46" fillId="6" borderId="71" xfId="7" applyFont="1" applyFill="1" applyBorder="1" applyAlignment="1" applyProtection="1">
      <alignment horizontal="center" vertical="center"/>
      <protection hidden="1"/>
    </xf>
    <xf numFmtId="0" fontId="46" fillId="6" borderId="74" xfId="7" applyFont="1" applyFill="1" applyBorder="1" applyAlignment="1" applyProtection="1">
      <alignment horizontal="center" vertical="center"/>
      <protection hidden="1"/>
    </xf>
    <xf numFmtId="0" fontId="46" fillId="0" borderId="5" xfId="7" applyFont="1" applyBorder="1" applyAlignment="1" applyProtection="1">
      <alignment horizontal="center" vertical="center" wrapText="1"/>
      <protection hidden="1"/>
    </xf>
    <xf numFmtId="4" fontId="44" fillId="0" borderId="5" xfId="7" applyNumberFormat="1" applyFont="1" applyBorder="1" applyAlignment="1" applyProtection="1">
      <alignment horizontal="center" vertical="center"/>
      <protection locked="0"/>
    </xf>
    <xf numFmtId="180" fontId="44" fillId="0" borderId="4" xfId="7" applyNumberFormat="1" applyFont="1" applyBorder="1" applyAlignment="1" applyProtection="1">
      <alignment horizontal="left" vertical="center" wrapText="1"/>
      <protection hidden="1"/>
    </xf>
    <xf numFmtId="180" fontId="44" fillId="0" borderId="5" xfId="7" applyNumberFormat="1" applyFont="1" applyBorder="1" applyAlignment="1" applyProtection="1">
      <alignment horizontal="left" vertical="center" wrapText="1"/>
      <protection hidden="1"/>
    </xf>
    <xf numFmtId="0" fontId="46" fillId="0" borderId="68" xfId="7" applyFont="1" applyBorder="1" applyAlignment="1" applyProtection="1">
      <alignment horizontal="left" vertical="center"/>
      <protection hidden="1"/>
    </xf>
    <xf numFmtId="0" fontId="44" fillId="0" borderId="0" xfId="7" applyFont="1" applyAlignment="1" applyProtection="1">
      <alignment horizontal="left" vertical="center"/>
      <protection hidden="1"/>
    </xf>
    <xf numFmtId="3" fontId="44" fillId="0" borderId="5" xfId="7" applyNumberFormat="1" applyFont="1" applyBorder="1" applyAlignment="1" applyProtection="1">
      <alignment horizontal="center" vertical="center"/>
      <protection hidden="1"/>
    </xf>
    <xf numFmtId="0" fontId="44" fillId="0" borderId="5" xfId="7" applyFont="1" applyBorder="1" applyAlignment="1" applyProtection="1">
      <alignment horizontal="center" vertical="center"/>
      <protection hidden="1"/>
    </xf>
    <xf numFmtId="0" fontId="46" fillId="6" borderId="50" xfId="7" applyFont="1" applyFill="1" applyBorder="1" applyAlignment="1" applyProtection="1">
      <alignment horizontal="center" vertical="center"/>
      <protection hidden="1"/>
    </xf>
    <xf numFmtId="0" fontId="46" fillId="6" borderId="51" xfId="7" applyFont="1" applyFill="1" applyBorder="1" applyAlignment="1" applyProtection="1">
      <alignment horizontal="center" vertical="center"/>
      <protection hidden="1"/>
    </xf>
    <xf numFmtId="0" fontId="46" fillId="6" borderId="64" xfId="7" applyFont="1" applyFill="1" applyBorder="1" applyAlignment="1" applyProtection="1">
      <alignment horizontal="center" vertical="center"/>
      <protection hidden="1"/>
    </xf>
    <xf numFmtId="0" fontId="46" fillId="6" borderId="1" xfId="7" applyFont="1" applyFill="1" applyBorder="1" applyAlignment="1" applyProtection="1">
      <alignment horizontal="center"/>
      <protection hidden="1"/>
    </xf>
    <xf numFmtId="0" fontId="46" fillId="0" borderId="58" xfId="7" applyFont="1" applyBorder="1" applyAlignment="1" applyProtection="1">
      <alignment horizontal="center"/>
      <protection hidden="1"/>
    </xf>
    <xf numFmtId="0" fontId="46" fillId="0" borderId="67" xfId="7" applyFont="1" applyBorder="1" applyAlignment="1" applyProtection="1">
      <alignment horizontal="center" vertical="center"/>
      <protection hidden="1"/>
    </xf>
    <xf numFmtId="0" fontId="46" fillId="17" borderId="30" xfId="7" applyFont="1" applyFill="1" applyBorder="1" applyAlignment="1" applyProtection="1">
      <alignment horizontal="center"/>
      <protection hidden="1"/>
    </xf>
    <xf numFmtId="0" fontId="65" fillId="23" borderId="5" xfId="0" applyFont="1" applyFill="1" applyBorder="1" applyAlignment="1">
      <alignment horizontal="center" vertical="center"/>
    </xf>
    <xf numFmtId="0" fontId="0" fillId="0" borderId="5" xfId="0" applyBorder="1" applyAlignment="1">
      <alignment horizontal="left" vertical="center"/>
    </xf>
    <xf numFmtId="0" fontId="65" fillId="10" borderId="18" xfId="0" applyFont="1" applyFill="1" applyBorder="1" applyAlignment="1">
      <alignment horizontal="left" vertical="center"/>
    </xf>
    <xf numFmtId="0" fontId="65" fillId="10" borderId="16" xfId="0" applyFont="1" applyFill="1" applyBorder="1" applyAlignment="1">
      <alignment horizontal="left" vertical="center"/>
    </xf>
    <xf numFmtId="0" fontId="65" fillId="10" borderId="48" xfId="0" applyFont="1" applyFill="1" applyBorder="1" applyAlignment="1">
      <alignment horizontal="left" vertical="center"/>
    </xf>
    <xf numFmtId="0" fontId="0" fillId="0" borderId="18" xfId="0" applyBorder="1" applyAlignment="1">
      <alignment horizontal="left" vertical="center"/>
    </xf>
    <xf numFmtId="0" fontId="0" fillId="0" borderId="16" xfId="0" applyBorder="1" applyAlignment="1">
      <alignment horizontal="left" vertical="center"/>
    </xf>
    <xf numFmtId="0" fontId="0" fillId="0" borderId="48" xfId="0" applyBorder="1" applyAlignment="1">
      <alignment horizontal="left" vertical="center"/>
    </xf>
    <xf numFmtId="0" fontId="46" fillId="15" borderId="4" xfId="0" applyFont="1" applyFill="1" applyBorder="1" applyAlignment="1">
      <alignment horizontal="left" vertical="center"/>
    </xf>
    <xf numFmtId="0" fontId="48" fillId="16" borderId="61" xfId="0" applyFont="1" applyFill="1" applyBorder="1" applyAlignment="1">
      <alignment horizontal="left" vertical="center"/>
    </xf>
    <xf numFmtId="0" fontId="45" fillId="13" borderId="45" xfId="6" applyFont="1" applyFill="1" applyBorder="1" applyAlignment="1" applyProtection="1">
      <alignment horizontal="center" vertical="center"/>
      <protection hidden="1"/>
    </xf>
    <xf numFmtId="0" fontId="45" fillId="13" borderId="47" xfId="6" applyFont="1" applyFill="1" applyBorder="1" applyAlignment="1" applyProtection="1">
      <alignment horizontal="center" vertical="center"/>
      <protection hidden="1"/>
    </xf>
    <xf numFmtId="0" fontId="44" fillId="0" borderId="37" xfId="0" applyFont="1" applyBorder="1" applyAlignment="1">
      <alignment horizontal="center" vertical="center"/>
    </xf>
    <xf numFmtId="0" fontId="46" fillId="8" borderId="50" xfId="0" applyFont="1" applyFill="1" applyBorder="1" applyAlignment="1">
      <alignment horizontal="center" vertical="center"/>
    </xf>
    <xf numFmtId="0" fontId="46" fillId="14" borderId="4" xfId="0" applyFont="1" applyFill="1" applyBorder="1" applyAlignment="1">
      <alignment horizontal="right" vertical="center"/>
    </xf>
    <xf numFmtId="0" fontId="57" fillId="9" borderId="52" xfId="0" applyFont="1" applyFill="1" applyBorder="1" applyAlignment="1">
      <alignment horizontal="center" vertical="center"/>
    </xf>
    <xf numFmtId="0" fontId="57" fillId="9" borderId="43" xfId="0" applyFont="1" applyFill="1" applyBorder="1" applyAlignment="1">
      <alignment horizontal="center" vertical="center"/>
    </xf>
    <xf numFmtId="0" fontId="57" fillId="9" borderId="44" xfId="0" applyFont="1" applyFill="1" applyBorder="1" applyAlignment="1">
      <alignment horizontal="center" vertical="center"/>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59" fillId="0" borderId="60" xfId="0" applyFont="1" applyBorder="1" applyAlignment="1">
      <alignment horizontal="center" vertical="center" wrapText="1"/>
    </xf>
    <xf numFmtId="182" fontId="57" fillId="0" borderId="0" xfId="11" applyNumberFormat="1" applyFont="1" applyBorder="1" applyAlignment="1" applyProtection="1">
      <alignment horizontal="center" vertical="center" wrapText="1"/>
    </xf>
    <xf numFmtId="182" fontId="57" fillId="0" borderId="0" xfId="11" applyNumberFormat="1" applyFont="1" applyBorder="1" applyAlignment="1" applyProtection="1">
      <alignment horizontal="center" vertical="center"/>
    </xf>
    <xf numFmtId="0" fontId="58" fillId="21" borderId="50" xfId="0" applyFont="1" applyFill="1" applyBorder="1" applyAlignment="1">
      <alignment horizontal="center" vertical="center"/>
    </xf>
    <xf numFmtId="0" fontId="58" fillId="21" borderId="51" xfId="0" applyFont="1" applyFill="1" applyBorder="1" applyAlignment="1">
      <alignment horizontal="center" vertical="center"/>
    </xf>
    <xf numFmtId="0" fontId="58" fillId="21" borderId="64" xfId="0" applyFont="1" applyFill="1" applyBorder="1" applyAlignment="1">
      <alignment horizontal="center" vertical="center"/>
    </xf>
    <xf numFmtId="0" fontId="58" fillId="11" borderId="4" xfId="0" applyFont="1" applyFill="1" applyBorder="1" applyAlignment="1">
      <alignment horizontal="center" vertical="center"/>
    </xf>
    <xf numFmtId="0" fontId="58" fillId="11" borderId="5" xfId="0" applyFont="1" applyFill="1" applyBorder="1" applyAlignment="1">
      <alignment horizontal="center" vertical="center"/>
    </xf>
    <xf numFmtId="0" fontId="58" fillId="11" borderId="3" xfId="0" applyFont="1" applyFill="1" applyBorder="1" applyAlignment="1">
      <alignment horizontal="center" vertical="center"/>
    </xf>
    <xf numFmtId="49" fontId="57" fillId="0" borderId="7" xfId="11" applyNumberFormat="1" applyFont="1" applyBorder="1" applyAlignment="1" applyProtection="1">
      <alignment horizontal="center" vertical="center"/>
    </xf>
    <xf numFmtId="49" fontId="57" fillId="0" borderId="0" xfId="11" applyNumberFormat="1" applyFont="1" applyBorder="1" applyAlignment="1" applyProtection="1">
      <alignment horizontal="center" vertical="center"/>
    </xf>
    <xf numFmtId="182" fontId="60" fillId="0" borderId="0" xfId="11" applyNumberFormat="1" applyFont="1" applyBorder="1" applyAlignment="1" applyProtection="1">
      <alignment horizontal="left" vertical="center" wrapText="1"/>
    </xf>
    <xf numFmtId="10" fontId="61" fillId="0" borderId="8" xfId="8" applyNumberFormat="1" applyFont="1" applyBorder="1" applyAlignment="1" applyProtection="1">
      <alignment horizontal="center" vertical="center"/>
    </xf>
    <xf numFmtId="182" fontId="57" fillId="0" borderId="0" xfId="11" applyNumberFormat="1" applyFont="1" applyBorder="1" applyAlignment="1" applyProtection="1">
      <alignment wrapText="1"/>
    </xf>
    <xf numFmtId="0" fontId="28" fillId="3" borderId="14" xfId="0" applyFont="1" applyFill="1" applyBorder="1" applyAlignment="1" applyProtection="1">
      <alignment horizontal="center" vertical="center"/>
      <protection hidden="1"/>
    </xf>
    <xf numFmtId="0" fontId="18" fillId="0" borderId="9" xfId="0" applyFont="1" applyBorder="1" applyAlignment="1" applyProtection="1">
      <alignment horizontal="left" vertical="center"/>
      <protection hidden="1"/>
    </xf>
    <xf numFmtId="0" fontId="28" fillId="0" borderId="28" xfId="0" applyFont="1" applyBorder="1" applyAlignment="1" applyProtection="1">
      <alignment horizontal="left" vertical="center" wrapText="1"/>
      <protection hidden="1"/>
    </xf>
    <xf numFmtId="0" fontId="25" fillId="0" borderId="26" xfId="0" applyFont="1" applyBorder="1" applyAlignment="1" applyProtection="1">
      <alignment horizontal="left"/>
      <protection hidden="1"/>
    </xf>
    <xf numFmtId="174" fontId="25" fillId="0" borderId="23" xfId="0" applyNumberFormat="1" applyFont="1" applyBorder="1" applyAlignment="1" applyProtection="1">
      <alignment horizontal="center"/>
      <protection hidden="1"/>
    </xf>
    <xf numFmtId="175" fontId="25" fillId="0" borderId="23" xfId="0" applyNumberFormat="1" applyFont="1" applyBorder="1" applyAlignment="1" applyProtection="1">
      <alignment horizontal="center"/>
      <protection hidden="1"/>
    </xf>
    <xf numFmtId="0" fontId="28" fillId="0" borderId="26" xfId="0" applyFont="1" applyBorder="1" applyAlignment="1" applyProtection="1">
      <alignment horizontal="left" vertical="center"/>
      <protection hidden="1"/>
    </xf>
    <xf numFmtId="0" fontId="28" fillId="0" borderId="9" xfId="0" applyFont="1" applyBorder="1" applyAlignment="1" applyProtection="1">
      <alignment horizontal="left" vertical="center" wrapText="1"/>
      <protection hidden="1"/>
    </xf>
    <xf numFmtId="0" fontId="18" fillId="0" borderId="26" xfId="0" applyFont="1" applyBorder="1" applyAlignment="1" applyProtection="1">
      <alignment horizontal="center" vertical="center" wrapText="1"/>
      <protection hidden="1"/>
    </xf>
    <xf numFmtId="0" fontId="18" fillId="0" borderId="23" xfId="0" applyFont="1" applyBorder="1" applyAlignment="1" applyProtection="1">
      <alignment horizontal="center" vertical="center" wrapText="1"/>
      <protection hidden="1"/>
    </xf>
    <xf numFmtId="0" fontId="23" fillId="0" borderId="10" xfId="0" applyFont="1" applyBorder="1" applyAlignment="1" applyProtection="1">
      <alignment vertical="center" wrapText="1"/>
      <protection locked="0"/>
    </xf>
    <xf numFmtId="0" fontId="21" fillId="0" borderId="10" xfId="0" applyFont="1" applyBorder="1" applyAlignment="1" applyProtection="1">
      <alignment horizontal="center" vertical="center" wrapText="1"/>
      <protection locked="0"/>
    </xf>
    <xf numFmtId="0" fontId="27" fillId="3" borderId="14" xfId="0" applyFont="1" applyFill="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0" xfId="0" applyFont="1" applyBorder="1" applyAlignment="1" applyProtection="1">
      <alignment vertical="center"/>
      <protection hidden="1"/>
    </xf>
    <xf numFmtId="0" fontId="18" fillId="3" borderId="9" xfId="0" applyFont="1" applyFill="1" applyBorder="1" applyAlignment="1" applyProtection="1">
      <alignment horizontal="left" vertical="center"/>
      <protection hidden="1"/>
    </xf>
    <xf numFmtId="0" fontId="8" fillId="0" borderId="9" xfId="0" applyFont="1" applyBorder="1" applyAlignment="1" applyProtection="1">
      <alignment horizontal="left" vertical="center"/>
      <protection hidden="1"/>
    </xf>
    <xf numFmtId="0" fontId="8" fillId="3" borderId="9" xfId="0" applyFont="1" applyFill="1" applyBorder="1" applyAlignment="1" applyProtection="1">
      <alignment horizontal="left" vertical="center"/>
      <protection hidden="1"/>
    </xf>
    <xf numFmtId="0" fontId="18" fillId="0" borderId="10" xfId="0" applyFont="1" applyBorder="1" applyAlignment="1" applyProtection="1">
      <alignment horizontal="left" vertical="center"/>
      <protection hidden="1"/>
    </xf>
    <xf numFmtId="0" fontId="8" fillId="3" borderId="14" xfId="0" applyFont="1" applyFill="1" applyBorder="1" applyAlignment="1" applyProtection="1">
      <alignment vertical="center"/>
      <protection hidden="1"/>
    </xf>
    <xf numFmtId="0" fontId="8" fillId="0" borderId="9" xfId="0" applyFont="1" applyBorder="1" applyAlignment="1" applyProtection="1">
      <alignment horizontal="center" vertical="center"/>
      <protection hidden="1"/>
    </xf>
    <xf numFmtId="164" fontId="11" fillId="0" borderId="11" xfId="0" applyNumberFormat="1" applyFont="1" applyBorder="1" applyAlignment="1" applyProtection="1">
      <alignment horizontal="center" vertical="center"/>
      <protection locked="0"/>
    </xf>
    <xf numFmtId="0" fontId="4" fillId="0" borderId="10" xfId="0" applyFont="1" applyBorder="1"/>
    <xf numFmtId="0" fontId="8" fillId="2" borderId="4" xfId="0" applyFont="1" applyFill="1" applyBorder="1" applyAlignment="1" applyProtection="1">
      <alignment vertical="center"/>
      <protection hidden="1"/>
    </xf>
    <xf numFmtId="166" fontId="4" fillId="2" borderId="5" xfId="0" applyNumberFormat="1" applyFont="1" applyFill="1" applyBorder="1" applyAlignment="1">
      <alignment horizontal="left"/>
    </xf>
    <xf numFmtId="20" fontId="4" fillId="2" borderId="3" xfId="0" applyNumberFormat="1" applyFont="1" applyFill="1" applyBorder="1" applyAlignment="1">
      <alignment horizontal="left"/>
    </xf>
    <xf numFmtId="0" fontId="10" fillId="2" borderId="3"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8" fillId="2" borderId="2" xfId="0" applyFont="1" applyFill="1" applyBorder="1" applyAlignment="1" applyProtection="1">
      <alignment vertical="center"/>
      <protection hidden="1"/>
    </xf>
    <xf numFmtId="0" fontId="4" fillId="2" borderId="3" xfId="0" applyFont="1" applyFill="1" applyBorder="1"/>
    <xf numFmtId="0" fontId="8" fillId="0" borderId="32" xfId="0" applyFont="1" applyBorder="1" applyAlignment="1" applyProtection="1">
      <alignment horizontal="left" vertical="center"/>
      <protection hidden="1"/>
    </xf>
    <xf numFmtId="0" fontId="25" fillId="0" borderId="41" xfId="0" applyFont="1" applyBorder="1" applyAlignment="1" applyProtection="1">
      <alignment horizontal="left"/>
      <protection hidden="1"/>
    </xf>
    <xf numFmtId="0" fontId="28" fillId="0" borderId="41" xfId="0" applyFont="1" applyBorder="1" applyAlignment="1" applyProtection="1">
      <alignment horizontal="left" vertical="center"/>
      <protection hidden="1"/>
    </xf>
    <xf numFmtId="0" fontId="18" fillId="0" borderId="41" xfId="0" applyFont="1" applyBorder="1" applyAlignment="1" applyProtection="1">
      <alignment horizontal="center" vertical="center" wrapText="1"/>
      <protection hidden="1"/>
    </xf>
    <xf numFmtId="0" fontId="35" fillId="3" borderId="36" xfId="0" applyFont="1" applyFill="1" applyBorder="1" applyAlignment="1" applyProtection="1">
      <alignment horizontal="center" vertical="center"/>
      <protection hidden="1"/>
    </xf>
    <xf numFmtId="0" fontId="27" fillId="3" borderId="36" xfId="0" applyFont="1" applyFill="1" applyBorder="1" applyAlignment="1" applyProtection="1">
      <alignment horizontal="center" vertical="center"/>
      <protection hidden="1"/>
    </xf>
    <xf numFmtId="0" fontId="18" fillId="0" borderId="32" xfId="0" applyFont="1" applyBorder="1" applyAlignment="1" applyProtection="1">
      <alignment horizontal="left" vertical="center"/>
      <protection hidden="1"/>
    </xf>
    <xf numFmtId="0" fontId="28" fillId="0" borderId="32" xfId="0" applyFont="1" applyBorder="1" applyAlignment="1" applyProtection="1">
      <alignment horizontal="left" vertical="center" wrapText="1"/>
      <protection hidden="1"/>
    </xf>
    <xf numFmtId="0" fontId="28" fillId="3" borderId="36" xfId="0" applyFont="1" applyFill="1" applyBorder="1" applyAlignment="1" applyProtection="1">
      <alignment horizontal="center" vertical="center"/>
      <protection hidden="1"/>
    </xf>
    <xf numFmtId="0" fontId="18" fillId="3" borderId="32" xfId="0" applyFont="1" applyFill="1" applyBorder="1" applyAlignment="1" applyProtection="1">
      <alignment horizontal="left" vertical="center"/>
      <protection hidden="1"/>
    </xf>
    <xf numFmtId="0" fontId="8" fillId="3" borderId="32" xfId="0" applyFont="1" applyFill="1" applyBorder="1" applyAlignment="1" applyProtection="1">
      <alignment horizontal="left" vertical="center"/>
      <protection hidden="1"/>
    </xf>
    <xf numFmtId="0" fontId="8" fillId="0" borderId="10" xfId="0" applyFont="1" applyBorder="1" applyAlignment="1" applyProtection="1">
      <alignment vertical="center"/>
      <protection hidden="1"/>
    </xf>
    <xf numFmtId="0" fontId="8" fillId="0" borderId="10" xfId="0" applyFont="1" applyBorder="1" applyAlignment="1" applyProtection="1">
      <alignment horizontal="left" vertical="center"/>
      <protection hidden="1"/>
    </xf>
    <xf numFmtId="0" fontId="18" fillId="0" borderId="32" xfId="0" applyFont="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164" fontId="11" fillId="0" borderId="33" xfId="0" applyNumberFormat="1" applyFont="1" applyBorder="1" applyAlignment="1" applyProtection="1">
      <alignment horizontal="center" vertical="center"/>
      <protection locked="0"/>
    </xf>
    <xf numFmtId="0" fontId="8" fillId="6" borderId="5" xfId="0" applyFont="1" applyFill="1" applyBorder="1" applyAlignment="1" applyProtection="1">
      <alignment vertical="center"/>
      <protection hidden="1"/>
    </xf>
    <xf numFmtId="166" fontId="4" fillId="6" borderId="5" xfId="0" applyNumberFormat="1" applyFont="1" applyFill="1" applyBorder="1" applyAlignment="1">
      <alignment horizontal="left"/>
    </xf>
    <xf numFmtId="20" fontId="4" fillId="6" borderId="5" xfId="0" applyNumberFormat="1" applyFont="1" applyFill="1" applyBorder="1" applyAlignment="1">
      <alignment horizontal="left"/>
    </xf>
    <xf numFmtId="0" fontId="8" fillId="3" borderId="36" xfId="0" applyFont="1" applyFill="1" applyBorder="1" applyAlignment="1" applyProtection="1">
      <alignment vertical="center"/>
      <protection hidden="1"/>
    </xf>
    <xf numFmtId="0" fontId="7" fillId="6" borderId="5" xfId="0" applyFont="1" applyFill="1" applyBorder="1" applyAlignment="1" applyProtection="1">
      <alignment horizontal="center" vertical="center"/>
      <protection hidden="1"/>
    </xf>
    <xf numFmtId="0" fontId="8" fillId="6" borderId="18" xfId="0" applyFont="1" applyFill="1" applyBorder="1" applyAlignment="1" applyProtection="1">
      <alignment vertical="center"/>
      <protection hidden="1"/>
    </xf>
    <xf numFmtId="0" fontId="4" fillId="6" borderId="5" xfId="0" applyFont="1" applyFill="1" applyBorder="1" applyAlignment="1">
      <alignment horizontal="left"/>
    </xf>
    <xf numFmtId="164" fontId="24" fillId="0" borderId="35" xfId="0" applyNumberFormat="1" applyFont="1" applyBorder="1" applyAlignment="1" applyProtection="1">
      <alignment horizontal="center" vertical="center"/>
      <protection locked="0"/>
    </xf>
    <xf numFmtId="164" fontId="24" fillId="0" borderId="34" xfId="0" applyNumberFormat="1" applyFont="1" applyBorder="1" applyAlignment="1" applyProtection="1">
      <alignment horizontal="center" vertical="center"/>
      <protection locked="0"/>
    </xf>
    <xf numFmtId="0" fontId="33" fillId="0" borderId="33" xfId="0" applyFont="1" applyBorder="1" applyAlignment="1" applyProtection="1">
      <alignment horizontal="center" vertical="center"/>
      <protection hidden="1"/>
    </xf>
    <xf numFmtId="0" fontId="36" fillId="0" borderId="10" xfId="0" applyFont="1" applyBorder="1" applyAlignment="1" applyProtection="1">
      <alignment horizontal="center" vertical="center" wrapText="1"/>
      <protection locked="0"/>
    </xf>
    <xf numFmtId="0" fontId="0" fillId="0" borderId="0" xfId="17" applyFont="1" applyAlignment="1">
      <alignment horizontal="justify"/>
    </xf>
    <xf numFmtId="179" fontId="38" fillId="28" borderId="23" xfId="6" applyNumberFormat="1" applyFont="1" applyFill="1" applyBorder="1" applyAlignment="1" applyProtection="1">
      <alignment horizontal="center" vertical="center"/>
      <protection hidden="1"/>
    </xf>
    <xf numFmtId="179" fontId="39" fillId="28" borderId="23" xfId="6" applyNumberFormat="1" applyFont="1" applyFill="1" applyBorder="1" applyAlignment="1" applyProtection="1">
      <alignment horizontal="center" vertical="center"/>
      <protection hidden="1"/>
    </xf>
    <xf numFmtId="179" fontId="39" fillId="29" borderId="23" xfId="6" applyNumberFormat="1" applyFont="1" applyFill="1" applyBorder="1" applyAlignment="1" applyProtection="1">
      <alignment horizontal="center" vertical="center"/>
      <protection hidden="1"/>
    </xf>
    <xf numFmtId="176" fontId="77" fillId="24" borderId="5" xfId="1" applyFont="1" applyFill="1" applyBorder="1"/>
    <xf numFmtId="164" fontId="75" fillId="24" borderId="18" xfId="21" applyNumberFormat="1" applyFont="1" applyFill="1" applyBorder="1" applyAlignment="1">
      <alignment horizontal="center" vertical="center" wrapText="1"/>
    </xf>
    <xf numFmtId="0" fontId="75" fillId="24" borderId="16" xfId="21" applyFont="1" applyFill="1" applyBorder="1" applyAlignment="1">
      <alignment horizontal="center" vertical="center" wrapText="1"/>
    </xf>
    <xf numFmtId="0" fontId="75" fillId="24" borderId="48" xfId="21" applyFont="1" applyFill="1" applyBorder="1" applyAlignment="1">
      <alignment horizontal="center" vertical="center" wrapText="1"/>
    </xf>
    <xf numFmtId="2" fontId="75" fillId="24" borderId="18" xfId="21" applyNumberFormat="1" applyFont="1" applyFill="1" applyBorder="1" applyAlignment="1">
      <alignment horizontal="center" vertical="center" wrapText="1"/>
    </xf>
    <xf numFmtId="2" fontId="75" fillId="24" borderId="16" xfId="21" applyNumberFormat="1" applyFont="1" applyFill="1" applyBorder="1" applyAlignment="1">
      <alignment horizontal="center" vertical="center" wrapText="1"/>
    </xf>
    <xf numFmtId="2" fontId="75" fillId="24" borderId="48" xfId="21" applyNumberFormat="1" applyFont="1" applyFill="1" applyBorder="1" applyAlignment="1">
      <alignment horizontal="center" vertical="center" wrapText="1"/>
    </xf>
    <xf numFmtId="10" fontId="75" fillId="24" borderId="18" xfId="21" applyNumberFormat="1" applyFont="1" applyFill="1" applyBorder="1" applyAlignment="1">
      <alignment horizontal="center" vertical="center" wrapText="1"/>
    </xf>
    <xf numFmtId="10" fontId="75" fillId="24" borderId="16" xfId="21" applyNumberFormat="1" applyFont="1" applyFill="1" applyBorder="1" applyAlignment="1">
      <alignment horizontal="center" vertical="center" wrapText="1"/>
    </xf>
    <xf numFmtId="10" fontId="75" fillId="24" borderId="48" xfId="21" applyNumberFormat="1" applyFont="1" applyFill="1" applyBorder="1" applyAlignment="1">
      <alignment horizontal="center" vertical="center" wrapText="1"/>
    </xf>
    <xf numFmtId="4" fontId="86" fillId="24" borderId="5" xfId="7" applyNumberFormat="1" applyFont="1" applyFill="1" applyBorder="1" applyAlignment="1" applyProtection="1">
      <alignment horizontal="center" vertical="center"/>
      <protection locked="0"/>
    </xf>
    <xf numFmtId="4" fontId="44" fillId="24" borderId="5" xfId="7" applyNumberFormat="1" applyFont="1" applyFill="1" applyBorder="1" applyAlignment="1" applyProtection="1">
      <alignment horizontal="center" vertical="center"/>
      <protection locked="0"/>
    </xf>
    <xf numFmtId="9" fontId="63" fillId="24" borderId="5" xfId="2" applyFill="1" applyBorder="1" applyAlignment="1" applyProtection="1">
      <alignment horizontal="center"/>
      <protection locked="0"/>
    </xf>
    <xf numFmtId="10" fontId="63" fillId="24" borderId="5" xfId="2" applyNumberFormat="1" applyFill="1" applyBorder="1" applyAlignment="1" applyProtection="1">
      <alignment horizontal="center"/>
      <protection locked="0"/>
    </xf>
    <xf numFmtId="0" fontId="44" fillId="0" borderId="18" xfId="7" applyFont="1" applyBorder="1" applyAlignment="1" applyProtection="1">
      <alignment vertical="center"/>
      <protection hidden="1"/>
    </xf>
    <xf numFmtId="0" fontId="44" fillId="0" borderId="16" xfId="7" applyFont="1" applyBorder="1" applyAlignment="1" applyProtection="1">
      <alignment vertical="center"/>
      <protection hidden="1"/>
    </xf>
    <xf numFmtId="0" fontId="44" fillId="0" borderId="66" xfId="7" applyFont="1" applyBorder="1" applyAlignment="1" applyProtection="1">
      <alignment vertical="center"/>
      <protection hidden="1"/>
    </xf>
    <xf numFmtId="176" fontId="63" fillId="24" borderId="16" xfId="1" applyFill="1" applyBorder="1" applyProtection="1">
      <protection hidden="1"/>
    </xf>
    <xf numFmtId="4" fontId="85" fillId="24" borderId="55" xfId="7" applyNumberFormat="1" applyFont="1" applyFill="1" applyBorder="1" applyAlignment="1" applyProtection="1">
      <alignment horizontal="center" vertical="center" wrapText="1"/>
      <protection hidden="1"/>
    </xf>
    <xf numFmtId="179" fontId="85" fillId="24" borderId="46" xfId="0" applyNumberFormat="1" applyFont="1" applyFill="1" applyBorder="1" applyAlignment="1">
      <alignment horizontal="center" vertical="center"/>
    </xf>
    <xf numFmtId="10" fontId="60" fillId="24" borderId="0" xfId="8" applyNumberFormat="1" applyFont="1" applyFill="1" applyBorder="1" applyAlignment="1" applyProtection="1">
      <alignment horizontal="center" vertical="center"/>
    </xf>
  </cellXfs>
  <cellStyles count="23">
    <cellStyle name="Excel Built-in Comma 1" xfId="13" xr:uid="{00000000-0005-0000-0000-00000F000000}"/>
    <cellStyle name="Heading1" xfId="4" xr:uid="{00000000-0005-0000-0000-000006000000}"/>
    <cellStyle name="Hiperlink" xfId="3" builtinId="8"/>
    <cellStyle name="Moeda" xfId="1" builtinId="4"/>
    <cellStyle name="Moeda 2" xfId="19" xr:uid="{086321BE-8793-47BB-9068-4B3ADEFCC259}"/>
    <cellStyle name="Moeda 2 2" xfId="22" xr:uid="{A29F60FD-9847-44B8-9A73-A88CEB78AC1E}"/>
    <cellStyle name="Normal" xfId="0" builtinId="0"/>
    <cellStyle name="Normal 11 2" xfId="5" xr:uid="{00000000-0005-0000-0000-000007000000}"/>
    <cellStyle name="Normal 2" xfId="6" xr:uid="{00000000-0005-0000-0000-000008000000}"/>
    <cellStyle name="Normal 3" xfId="14" xr:uid="{523F426C-D9CE-41C9-B901-5D426DFD5F4C}"/>
    <cellStyle name="Normal 3 2" xfId="18" xr:uid="{70B6F810-4463-48D9-942D-8E0DF76DC967}"/>
    <cellStyle name="Normal 3 4" xfId="20" xr:uid="{E581435F-21A1-449B-A594-1BCE93D1AF5F}"/>
    <cellStyle name="Normal 4" xfId="16" xr:uid="{25FE35A9-F029-4C11-BC87-D78F3133C9EE}"/>
    <cellStyle name="Normal 5" xfId="17" xr:uid="{8A936209-2306-4D1B-BE1D-65A3B2265D7B}"/>
    <cellStyle name="Normal 7 2" xfId="21" xr:uid="{A3E816EB-4FCB-4455-8DD2-0D81BCBE63F1}"/>
    <cellStyle name="Normal_DEPRECIACAO FERRAMENTAL - VEICULOS - COMBUST(1)" xfId="7" xr:uid="{00000000-0005-0000-0000-000009000000}"/>
    <cellStyle name="Porcentagem" xfId="2" builtinId="5"/>
    <cellStyle name="Porcentagem 3 2" xfId="8" xr:uid="{00000000-0005-0000-0000-00000A000000}"/>
    <cellStyle name="Result" xfId="9" xr:uid="{00000000-0005-0000-0000-00000B000000}"/>
    <cellStyle name="Result2" xfId="10" xr:uid="{00000000-0005-0000-0000-00000C000000}"/>
    <cellStyle name="Separador de milhares 2 10" xfId="11" xr:uid="{00000000-0005-0000-0000-00000D000000}"/>
    <cellStyle name="Título 5" xfId="12" xr:uid="{00000000-0005-0000-0000-00000E000000}"/>
    <cellStyle name="Vírgula 2" xfId="15" xr:uid="{0904FD1F-9D59-4828-B7DC-EC1F782491B0}"/>
  </cellStyles>
  <dxfs count="1">
    <dxf>
      <fill>
        <patternFill>
          <bgColor rgb="FFFF0000"/>
        </patternFill>
      </fill>
    </dxf>
  </dxfs>
  <tableStyles count="0" defaultTableStyle="TableStyleMedium2" defaultPivotStyle="PivotStyleLight16"/>
  <colors>
    <indexedColors>
      <rgbColor rgb="FF000000"/>
      <rgbColor rgb="FFFFFFFF"/>
      <rgbColor rgb="FFFF0000"/>
      <rgbColor rgb="FFE7E6E6"/>
      <rgbColor rgb="FF0000FF"/>
      <rgbColor rgb="FFFFFF00"/>
      <rgbColor rgb="FFFF00FF"/>
      <rgbColor rgb="FFC5E0B4"/>
      <rgbColor rgb="FF800000"/>
      <rgbColor rgb="FF00A933"/>
      <rgbColor rgb="FF000080"/>
      <rgbColor rgb="FFA9D18E"/>
      <rgbColor rgb="FF800080"/>
      <rgbColor rgb="FF008080"/>
      <rgbColor rgb="FFC0C0C0"/>
      <rgbColor rgb="FF70AD47"/>
      <rgbColor rgb="FF8FAADC"/>
      <rgbColor rgb="FF7030A0"/>
      <rgbColor rgb="FFFFF2CC"/>
      <rgbColor rgb="FFDAEEF3"/>
      <rgbColor rgb="FF660066"/>
      <rgbColor rgb="FFED7D31"/>
      <rgbColor rgb="FF0563C1"/>
      <rgbColor rgb="FFBDD7EE"/>
      <rgbColor rgb="FF000080"/>
      <rgbColor rgb="FFFF00FF"/>
      <rgbColor rgb="FFD8E4BC"/>
      <rgbColor rgb="FFDBDBDB"/>
      <rgbColor rgb="FF800080"/>
      <rgbColor rgb="FF800000"/>
      <rgbColor rgb="FF004586"/>
      <rgbColor rgb="FF0000FF"/>
      <rgbColor rgb="FFB4C7E7"/>
      <rgbColor rgb="FFDAE3F3"/>
      <rgbColor rgb="FFE2F0D9"/>
      <rgbColor rgb="FFFBE5D6"/>
      <rgbColor rgb="FF9DC3E6"/>
      <rgbColor rgb="FFD9D9D9"/>
      <rgbColor rgb="FFADB9CA"/>
      <rgbColor rgb="FFF4B183"/>
      <rgbColor rgb="FF4472C4"/>
      <rgbColor rgb="FF5B9BD5"/>
      <rgbColor rgb="FF5EB91E"/>
      <rgbColor rgb="FFFFBF00"/>
      <rgbColor rgb="FFFF972F"/>
      <rgbColor rgb="FFFF8000"/>
      <rgbColor rgb="FF8DB4E2"/>
      <rgbColor rgb="FF729FCF"/>
      <rgbColor rgb="FF003366"/>
      <rgbColor rgb="FF00B050"/>
      <rgbColor rgb="FF003300"/>
      <rgbColor rgb="FF333300"/>
      <rgbColor rgb="FFFF40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347943</xdr:colOff>
      <xdr:row>1</xdr:row>
      <xdr:rowOff>27454</xdr:rowOff>
    </xdr:from>
    <xdr:to>
      <xdr:col>1</xdr:col>
      <xdr:colOff>1218640</xdr:colOff>
      <xdr:row>4</xdr:row>
      <xdr:rowOff>212269</xdr:rowOff>
    </xdr:to>
    <xdr:pic>
      <xdr:nvPicPr>
        <xdr:cNvPr id="2" name="Imagem 1">
          <a:extLst>
            <a:ext uri="{FF2B5EF4-FFF2-40B4-BE49-F238E27FC236}">
              <a16:creationId xmlns:a16="http://schemas.microsoft.com/office/drawing/2014/main" id="{2A34ADB6-CF0E-4136-BBDD-688568FA0E89}"/>
            </a:ext>
          </a:extLst>
        </xdr:cNvPr>
        <xdr:cNvPicPr>
          <a:picLocks noChangeAspect="1"/>
        </xdr:cNvPicPr>
      </xdr:nvPicPr>
      <xdr:blipFill>
        <a:blip xmlns:r="http://schemas.openxmlformats.org/officeDocument/2006/relationships" r:embed="rId1"/>
        <a:stretch>
          <a:fillRect/>
        </a:stretch>
      </xdr:blipFill>
      <xdr:spPr>
        <a:xfrm>
          <a:off x="594472" y="240366"/>
          <a:ext cx="870697" cy="823550"/>
        </a:xfrm>
        <a:prstGeom prst="rect">
          <a:avLst/>
        </a:prstGeom>
      </xdr:spPr>
    </xdr:pic>
    <xdr:clientData/>
  </xdr:twoCellAnchor>
  <xdr:twoCellAnchor editAs="oneCell">
    <xdr:from>
      <xdr:col>10</xdr:col>
      <xdr:colOff>0</xdr:colOff>
      <xdr:row>46</xdr:row>
      <xdr:rowOff>0</xdr:rowOff>
    </xdr:from>
    <xdr:to>
      <xdr:col>17</xdr:col>
      <xdr:colOff>508288</xdr:colOff>
      <xdr:row>48</xdr:row>
      <xdr:rowOff>76264</xdr:rowOff>
    </xdr:to>
    <xdr:pic>
      <xdr:nvPicPr>
        <xdr:cNvPr id="3" name="Imagem 2">
          <a:extLst>
            <a:ext uri="{FF2B5EF4-FFF2-40B4-BE49-F238E27FC236}">
              <a16:creationId xmlns:a16="http://schemas.microsoft.com/office/drawing/2014/main" id="{FE49CA21-16BB-4C14-BC9B-A4566F6BB5F8}"/>
            </a:ext>
          </a:extLst>
        </xdr:cNvPr>
        <xdr:cNvPicPr>
          <a:picLocks noChangeAspect="1"/>
        </xdr:cNvPicPr>
      </xdr:nvPicPr>
      <xdr:blipFill>
        <a:blip xmlns:r="http://schemas.openxmlformats.org/officeDocument/2006/relationships" r:embed="rId2"/>
        <a:stretch>
          <a:fillRect/>
        </a:stretch>
      </xdr:blipFill>
      <xdr:spPr>
        <a:xfrm>
          <a:off x="11620500" y="9749118"/>
          <a:ext cx="4744112" cy="457264"/>
        </a:xfrm>
        <a:prstGeom prst="rect">
          <a:avLst/>
        </a:prstGeom>
      </xdr:spPr>
    </xdr:pic>
    <xdr:clientData/>
  </xdr:twoCellAnchor>
  <xdr:twoCellAnchor editAs="oneCell">
    <xdr:from>
      <xdr:col>10</xdr:col>
      <xdr:colOff>0</xdr:colOff>
      <xdr:row>49</xdr:row>
      <xdr:rowOff>0</xdr:rowOff>
    </xdr:from>
    <xdr:to>
      <xdr:col>18</xdr:col>
      <xdr:colOff>560488</xdr:colOff>
      <xdr:row>54</xdr:row>
      <xdr:rowOff>104923</xdr:rowOff>
    </xdr:to>
    <xdr:pic>
      <xdr:nvPicPr>
        <xdr:cNvPr id="4" name="Imagem 3">
          <a:extLst>
            <a:ext uri="{FF2B5EF4-FFF2-40B4-BE49-F238E27FC236}">
              <a16:creationId xmlns:a16="http://schemas.microsoft.com/office/drawing/2014/main" id="{A8F620A6-9BD5-4EF3-927F-3FACA3682511}"/>
            </a:ext>
          </a:extLst>
        </xdr:cNvPr>
        <xdr:cNvPicPr>
          <a:picLocks noChangeAspect="1"/>
        </xdr:cNvPicPr>
      </xdr:nvPicPr>
      <xdr:blipFill>
        <a:blip xmlns:r="http://schemas.openxmlformats.org/officeDocument/2006/relationships" r:embed="rId3"/>
        <a:stretch>
          <a:fillRect/>
        </a:stretch>
      </xdr:blipFill>
      <xdr:spPr>
        <a:xfrm>
          <a:off x="11620500" y="10320618"/>
          <a:ext cx="5401429" cy="1057423"/>
        </a:xfrm>
        <a:prstGeom prst="rect">
          <a:avLst/>
        </a:prstGeom>
      </xdr:spPr>
    </xdr:pic>
    <xdr:clientData/>
  </xdr:twoCellAnchor>
  <xdr:twoCellAnchor editAs="oneCell">
    <xdr:from>
      <xdr:col>16</xdr:col>
      <xdr:colOff>434990</xdr:colOff>
      <xdr:row>0</xdr:row>
      <xdr:rowOff>0</xdr:rowOff>
    </xdr:from>
    <xdr:to>
      <xdr:col>23</xdr:col>
      <xdr:colOff>107765</xdr:colOff>
      <xdr:row>28</xdr:row>
      <xdr:rowOff>162459</xdr:rowOff>
    </xdr:to>
    <xdr:pic>
      <xdr:nvPicPr>
        <xdr:cNvPr id="6" name="Imagem 5">
          <a:extLst>
            <a:ext uri="{FF2B5EF4-FFF2-40B4-BE49-F238E27FC236}">
              <a16:creationId xmlns:a16="http://schemas.microsoft.com/office/drawing/2014/main" id="{3CB9B37C-2D30-8378-6C7D-949BE00F288D}"/>
            </a:ext>
          </a:extLst>
        </xdr:cNvPr>
        <xdr:cNvPicPr>
          <a:picLocks noChangeAspect="1"/>
        </xdr:cNvPicPr>
      </xdr:nvPicPr>
      <xdr:blipFill>
        <a:blip xmlns:r="http://schemas.openxmlformats.org/officeDocument/2006/relationships" r:embed="rId4"/>
        <a:stretch>
          <a:fillRect/>
        </a:stretch>
      </xdr:blipFill>
      <xdr:spPr>
        <a:xfrm>
          <a:off x="15686196" y="0"/>
          <a:ext cx="3908598" cy="5720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459441</xdr:colOff>
      <xdr:row>27</xdr:row>
      <xdr:rowOff>89648</xdr:rowOff>
    </xdr:from>
    <xdr:to>
      <xdr:col>5</xdr:col>
      <xdr:colOff>199584</xdr:colOff>
      <xdr:row>32</xdr:row>
      <xdr:rowOff>113048</xdr:rowOff>
    </xdr:to>
    <xdr:pic>
      <xdr:nvPicPr>
        <xdr:cNvPr id="2" name="Picture 2">
          <a:extLst>
            <a:ext uri="{FF2B5EF4-FFF2-40B4-BE49-F238E27FC236}">
              <a16:creationId xmlns:a16="http://schemas.microsoft.com/office/drawing/2014/main" id="{31E223A5-A80B-41B9-9512-392E0EC5208F}"/>
            </a:ext>
          </a:extLst>
        </xdr:cNvPr>
        <xdr:cNvPicPr/>
      </xdr:nvPicPr>
      <xdr:blipFill>
        <a:blip xmlns:r="http://schemas.openxmlformats.org/officeDocument/2006/relationships" r:embed="rId1"/>
        <a:srcRect b="73333"/>
        <a:stretch/>
      </xdr:blipFill>
      <xdr:spPr>
        <a:xfrm>
          <a:off x="694765" y="5580530"/>
          <a:ext cx="4693143" cy="975900"/>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icarros.com.br/volkswagen/saveiro/ficha-tecnica/2875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436EA-9FA4-4EF3-B202-936BB0DCEEB4}">
  <sheetPr>
    <pageSetUpPr fitToPage="1"/>
  </sheetPr>
  <dimension ref="B2:M46"/>
  <sheetViews>
    <sheetView showGridLines="0" tabSelected="1" view="pageBreakPreview" zoomScaleNormal="65" zoomScaleSheetLayoutView="100" zoomScalePageLayoutView="85" workbookViewId="0">
      <selection activeCell="L16" sqref="L16"/>
    </sheetView>
  </sheetViews>
  <sheetFormatPr defaultColWidth="9.140625" defaultRowHeight="15" x14ac:dyDescent="0.25"/>
  <cols>
    <col min="1" max="1" width="3.5703125" style="288" customWidth="1"/>
    <col min="2" max="2" width="21" style="288" customWidth="1"/>
    <col min="3" max="5" width="20.140625" style="288" customWidth="1"/>
    <col min="6" max="6" width="17.5703125" style="288" customWidth="1"/>
    <col min="7" max="7" width="5.140625" style="288" customWidth="1"/>
    <col min="8" max="8" width="8.7109375" style="288" customWidth="1"/>
    <col min="9" max="9" width="12" style="288" customWidth="1"/>
    <col min="10" max="11" width="8.7109375" style="288" customWidth="1"/>
    <col min="12" max="12" width="9.7109375" style="288" customWidth="1"/>
    <col min="13" max="13" width="10.140625" style="288" customWidth="1"/>
    <col min="14" max="1014" width="8.7109375" style="288" customWidth="1"/>
    <col min="1015" max="16384" width="9.140625" style="288"/>
  </cols>
  <sheetData>
    <row r="2" spans="2:7" ht="15" customHeight="1" x14ac:dyDescent="0.25">
      <c r="C2" s="368" t="s">
        <v>9520</v>
      </c>
      <c r="D2" s="368"/>
      <c r="E2" s="368"/>
    </row>
    <row r="3" spans="2:7" ht="15" customHeight="1" x14ac:dyDescent="0.25">
      <c r="C3" s="368" t="s">
        <v>9521</v>
      </c>
      <c r="D3" s="368"/>
      <c r="E3" s="368"/>
    </row>
    <row r="4" spans="2:7" ht="15" customHeight="1" x14ac:dyDescent="0.25">
      <c r="C4" s="368" t="s">
        <v>9522</v>
      </c>
      <c r="D4" s="368"/>
      <c r="E4" s="368"/>
    </row>
    <row r="5" spans="2:7" ht="15" customHeight="1" x14ac:dyDescent="0.25">
      <c r="C5" s="368"/>
      <c r="D5" s="368"/>
      <c r="E5" s="368"/>
    </row>
    <row r="6" spans="2:7" ht="15" customHeight="1" x14ac:dyDescent="0.25">
      <c r="C6" s="290"/>
      <c r="G6" s="291"/>
    </row>
    <row r="7" spans="2:7" ht="15" customHeight="1" x14ac:dyDescent="0.25">
      <c r="C7" s="290"/>
      <c r="G7" s="291"/>
    </row>
    <row r="8" spans="2:7" ht="15" customHeight="1" x14ac:dyDescent="0.25">
      <c r="C8" s="290"/>
      <c r="G8" s="292"/>
    </row>
    <row r="9" spans="2:7" ht="15" customHeight="1" x14ac:dyDescent="0.25">
      <c r="C9" s="345"/>
      <c r="D9" s="293"/>
      <c r="E9" s="293"/>
    </row>
    <row r="10" spans="2:7" ht="15" customHeight="1" x14ac:dyDescent="0.25">
      <c r="C10" s="369"/>
      <c r="D10" s="370"/>
      <c r="E10" s="370"/>
    </row>
    <row r="11" spans="2:7" ht="15" customHeight="1" x14ac:dyDescent="0.25">
      <c r="B11" s="288" t="s">
        <v>9523</v>
      </c>
      <c r="C11" s="294"/>
    </row>
    <row r="12" spans="2:7" ht="15" customHeight="1" x14ac:dyDescent="0.25">
      <c r="B12" s="544" t="s">
        <v>9524</v>
      </c>
      <c r="C12" s="294"/>
    </row>
    <row r="13" spans="2:7" ht="15" customHeight="1" x14ac:dyDescent="0.25">
      <c r="B13" s="288" t="s">
        <v>9525</v>
      </c>
      <c r="C13" s="290"/>
    </row>
    <row r="14" spans="2:7" ht="15" customHeight="1" x14ac:dyDescent="0.25">
      <c r="B14" s="288" t="s">
        <v>372</v>
      </c>
      <c r="C14" s="295" t="s">
        <v>373</v>
      </c>
      <c r="D14" s="295"/>
      <c r="E14" s="295"/>
      <c r="F14" s="296"/>
    </row>
    <row r="15" spans="2:7" ht="15" customHeight="1" x14ac:dyDescent="0.25">
      <c r="B15" s="288" t="s">
        <v>374</v>
      </c>
      <c r="C15" s="293" t="s">
        <v>375</v>
      </c>
      <c r="D15" s="293"/>
      <c r="E15" s="293"/>
    </row>
    <row r="16" spans="2:7" ht="15" customHeight="1" x14ac:dyDescent="0.25">
      <c r="B16" s="288" t="s">
        <v>376</v>
      </c>
      <c r="C16" s="345" t="s">
        <v>465</v>
      </c>
      <c r="D16" s="293"/>
      <c r="E16" s="293"/>
    </row>
    <row r="17" spans="2:13" ht="15" customHeight="1" x14ac:dyDescent="0.25">
      <c r="B17" s="288" t="s">
        <v>377</v>
      </c>
      <c r="C17" s="345"/>
      <c r="D17" s="293"/>
      <c r="E17" s="293"/>
    </row>
    <row r="18" spans="2:13" ht="15" customHeight="1" x14ac:dyDescent="0.25">
      <c r="B18" s="288" t="s">
        <v>378</v>
      </c>
      <c r="C18" s="297" t="s">
        <v>379</v>
      </c>
    </row>
    <row r="19" spans="2:13" ht="15" customHeight="1" x14ac:dyDescent="0.25">
      <c r="B19" s="288" t="s">
        <v>380</v>
      </c>
      <c r="C19" s="364"/>
    </row>
    <row r="20" spans="2:13" ht="15" customHeight="1" x14ac:dyDescent="0.25">
      <c r="B20" s="293" t="s">
        <v>381</v>
      </c>
      <c r="D20" s="293"/>
      <c r="E20" s="293"/>
    </row>
    <row r="21" spans="2:13" ht="15" customHeight="1" x14ac:dyDescent="0.25">
      <c r="B21" s="298"/>
    </row>
    <row r="22" spans="2:13" ht="15" customHeight="1" x14ac:dyDescent="0.25">
      <c r="B22" s="298"/>
    </row>
    <row r="23" spans="2:13" ht="15" customHeight="1" x14ac:dyDescent="0.25">
      <c r="B23" s="367" t="s">
        <v>382</v>
      </c>
      <c r="C23" s="367"/>
      <c r="D23" s="367"/>
      <c r="E23" s="367"/>
      <c r="F23" s="367"/>
    </row>
    <row r="24" spans="2:13" ht="15" customHeight="1" x14ac:dyDescent="0.25">
      <c r="B24" s="371" t="s">
        <v>189</v>
      </c>
      <c r="C24" s="371"/>
      <c r="D24" s="299" t="s">
        <v>383</v>
      </c>
      <c r="E24" s="299" t="s">
        <v>307</v>
      </c>
      <c r="F24" s="299" t="s">
        <v>384</v>
      </c>
    </row>
    <row r="25" spans="2:13" ht="15" customHeight="1" x14ac:dyDescent="0.25">
      <c r="B25" s="372" t="s">
        <v>385</v>
      </c>
      <c r="C25" s="373"/>
      <c r="D25" s="300">
        <f>'Resumo Mão de Obra'!H20</f>
        <v>0</v>
      </c>
      <c r="E25" s="306">
        <f>BDI!G28</f>
        <v>0.16420000000000001</v>
      </c>
      <c r="F25" s="300">
        <f>TRUNC(D25*(1+E25),2)</f>
        <v>0</v>
      </c>
    </row>
    <row r="26" spans="2:13" ht="15" customHeight="1" x14ac:dyDescent="0.25">
      <c r="B26" s="372" t="s">
        <v>386</v>
      </c>
      <c r="C26" s="373"/>
      <c r="D26" s="300">
        <f>Veículos!H18</f>
        <v>0</v>
      </c>
      <c r="E26" s="306">
        <f>E25</f>
        <v>0.16420000000000001</v>
      </c>
      <c r="F26" s="300">
        <f t="shared" ref="F26:F28" si="0">TRUNC(D26*(1+E26),2)</f>
        <v>0</v>
      </c>
    </row>
    <row r="27" spans="2:13" ht="15" customHeight="1" x14ac:dyDescent="0.25">
      <c r="B27" s="372" t="s">
        <v>387</v>
      </c>
      <c r="C27" s="373"/>
      <c r="D27" s="300">
        <f>Veículos!H42</f>
        <v>0</v>
      </c>
      <c r="E27" s="306">
        <f>E25</f>
        <v>0.16420000000000001</v>
      </c>
      <c r="F27" s="300">
        <f t="shared" si="0"/>
        <v>0</v>
      </c>
    </row>
    <row r="28" spans="2:13" ht="15" customHeight="1" x14ac:dyDescent="0.25">
      <c r="B28" s="372" t="s">
        <v>388</v>
      </c>
      <c r="C28" s="373"/>
      <c r="D28" s="300">
        <f>'Materiais de Manutenção'!H420</f>
        <v>0</v>
      </c>
      <c r="E28" s="306">
        <f>E25</f>
        <v>0.16420000000000001</v>
      </c>
      <c r="F28" s="300">
        <f t="shared" si="0"/>
        <v>0</v>
      </c>
    </row>
    <row r="29" spans="2:13" ht="15" customHeight="1" x14ac:dyDescent="0.25">
      <c r="B29" s="374"/>
      <c r="C29" s="374"/>
      <c r="D29" s="375"/>
      <c r="E29" s="299" t="s">
        <v>389</v>
      </c>
      <c r="F29" s="300">
        <f>SUM(F25:F28)</f>
        <v>0</v>
      </c>
      <c r="I29" s="360"/>
      <c r="L29" s="360"/>
      <c r="M29" s="360"/>
    </row>
    <row r="30" spans="2:13" ht="15" customHeight="1" x14ac:dyDescent="0.25">
      <c r="B30" s="376"/>
      <c r="C30" s="376"/>
      <c r="D30" s="377"/>
      <c r="E30" s="299" t="s">
        <v>2152</v>
      </c>
      <c r="F30" s="300">
        <f>F29*30</f>
        <v>0</v>
      </c>
    </row>
    <row r="31" spans="2:13" ht="15" customHeight="1" x14ac:dyDescent="0.25">
      <c r="B31" s="301"/>
      <c r="C31" s="290"/>
      <c r="D31" s="302"/>
    </row>
    <row r="32" spans="2:13" ht="15" customHeight="1" x14ac:dyDescent="0.25">
      <c r="B32" s="301"/>
      <c r="C32" s="290"/>
      <c r="D32" s="302"/>
    </row>
    <row r="33" spans="2:6" ht="15" customHeight="1" x14ac:dyDescent="0.25">
      <c r="D33" s="363"/>
      <c r="E33" s="303"/>
    </row>
    <row r="34" spans="2:6" ht="15" customHeight="1" x14ac:dyDescent="0.25">
      <c r="D34" s="294"/>
      <c r="E34" s="302"/>
    </row>
    <row r="35" spans="2:6" ht="15" customHeight="1" x14ac:dyDescent="0.25">
      <c r="D35" s="304"/>
    </row>
    <row r="36" spans="2:6" ht="15" customHeight="1" x14ac:dyDescent="0.25">
      <c r="C36" s="295"/>
    </row>
    <row r="37" spans="2:6" ht="15" customHeight="1" x14ac:dyDescent="0.25">
      <c r="C37" s="304"/>
    </row>
    <row r="38" spans="2:6" ht="15" customHeight="1" x14ac:dyDescent="0.25">
      <c r="C38" s="304"/>
    </row>
    <row r="39" spans="2:6" ht="15" customHeight="1" x14ac:dyDescent="0.25">
      <c r="C39" s="370" t="s">
        <v>390</v>
      </c>
      <c r="D39" s="370"/>
      <c r="E39" s="370"/>
    </row>
    <row r="40" spans="2:6" ht="15" customHeight="1" x14ac:dyDescent="0.25">
      <c r="C40" s="370"/>
      <c r="D40" s="370"/>
      <c r="E40" s="370"/>
    </row>
    <row r="41" spans="2:6" ht="15" customHeight="1" x14ac:dyDescent="0.25">
      <c r="C41" s="370"/>
      <c r="D41" s="370"/>
      <c r="E41" s="370"/>
    </row>
    <row r="42" spans="2:6" ht="15" customHeight="1" x14ac:dyDescent="0.25">
      <c r="C42" s="370"/>
      <c r="D42" s="370"/>
      <c r="E42" s="370"/>
    </row>
    <row r="43" spans="2:6" ht="15" customHeight="1" x14ac:dyDescent="0.25">
      <c r="C43" s="370"/>
      <c r="D43" s="370"/>
      <c r="E43" s="370"/>
    </row>
    <row r="44" spans="2:6" ht="15" customHeight="1" x14ac:dyDescent="0.25">
      <c r="B44" s="305"/>
      <c r="C44" s="378"/>
      <c r="D44" s="378"/>
      <c r="E44" s="378"/>
      <c r="F44" s="305"/>
    </row>
    <row r="45" spans="2:6" ht="15" customHeight="1" x14ac:dyDescent="0.25">
      <c r="B45" s="378"/>
      <c r="C45" s="378"/>
      <c r="D45" s="378"/>
      <c r="E45" s="378"/>
      <c r="F45" s="378"/>
    </row>
    <row r="46" spans="2:6" ht="15" customHeight="1" x14ac:dyDescent="0.25">
      <c r="B46" s="305"/>
      <c r="C46" s="379"/>
      <c r="D46" s="379"/>
      <c r="E46" s="379"/>
      <c r="F46" s="305"/>
    </row>
  </sheetData>
  <mergeCells count="20">
    <mergeCell ref="B29:D30"/>
    <mergeCell ref="B45:F45"/>
    <mergeCell ref="C46:E46"/>
    <mergeCell ref="C39:E39"/>
    <mergeCell ref="C40:E40"/>
    <mergeCell ref="C41:E41"/>
    <mergeCell ref="C42:E42"/>
    <mergeCell ref="C43:E43"/>
    <mergeCell ref="C44:E44"/>
    <mergeCell ref="B24:C24"/>
    <mergeCell ref="B25:C25"/>
    <mergeCell ref="B26:C26"/>
    <mergeCell ref="B27:C27"/>
    <mergeCell ref="B28:C28"/>
    <mergeCell ref="B23:F23"/>
    <mergeCell ref="C2:E2"/>
    <mergeCell ref="C3:E3"/>
    <mergeCell ref="C4:E4"/>
    <mergeCell ref="C5:E5"/>
    <mergeCell ref="C10:E10"/>
  </mergeCells>
  <printOptions horizontalCentered="1"/>
  <pageMargins left="0.78749999999999998" right="0.78749999999999998" top="0.78749999999999998" bottom="0.78749999999999998" header="0.51180555555555496" footer="0.51180555555555496"/>
  <pageSetup paperSize="9" scale="7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MJ120"/>
  <sheetViews>
    <sheetView view="pageBreakPreview" zoomScaleNormal="85" zoomScaleSheetLayoutView="100" workbookViewId="0">
      <selection activeCell="L48" sqref="L48"/>
    </sheetView>
  </sheetViews>
  <sheetFormatPr defaultColWidth="9.140625" defaultRowHeight="15" x14ac:dyDescent="0.25"/>
  <cols>
    <col min="1" max="1" width="3.140625" style="1" customWidth="1"/>
    <col min="2" max="2" width="9.140625" style="1"/>
    <col min="3" max="3" width="11.28515625" style="1" customWidth="1"/>
    <col min="4" max="11" width="9.140625" style="1"/>
    <col min="12" max="12" width="21.140625" style="1" customWidth="1"/>
    <col min="13" max="13" width="3.140625" style="1" customWidth="1"/>
    <col min="14" max="15" width="9.140625" style="1"/>
    <col min="16" max="16" width="10.5703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365" t="s">
        <v>464</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153</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Obra'!G19</f>
        <v>2</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276" t="str">
        <f>L15</f>
        <v>Supervisor Administrativo</v>
      </c>
    </row>
    <row r="21" spans="2:12" x14ac:dyDescent="0.25">
      <c r="B21" s="127">
        <v>2</v>
      </c>
      <c r="C21" s="7" t="s">
        <v>21</v>
      </c>
      <c r="D21" s="7"/>
      <c r="E21" s="7"/>
      <c r="F21" s="7"/>
      <c r="G21" s="7"/>
      <c r="H21" s="7"/>
      <c r="I21" s="7"/>
      <c r="J21" s="7"/>
      <c r="K21" s="7"/>
      <c r="L21" s="21">
        <v>2997.58</v>
      </c>
    </row>
    <row r="22" spans="2:12" x14ac:dyDescent="0.25">
      <c r="B22" s="127">
        <v>3</v>
      </c>
      <c r="C22" s="7" t="s">
        <v>22</v>
      </c>
      <c r="D22" s="7"/>
      <c r="E22" s="7"/>
      <c r="F22" s="7"/>
      <c r="G22" s="7"/>
      <c r="H22" s="7"/>
      <c r="I22" s="7"/>
      <c r="J22" s="7"/>
      <c r="K22" s="7"/>
      <c r="L22" s="277" t="str">
        <f>L15</f>
        <v>Supervisor Administrativo</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2997.58</v>
      </c>
    </row>
    <row r="27" spans="2:12" x14ac:dyDescent="0.25">
      <c r="B27" s="127" t="s">
        <v>28</v>
      </c>
      <c r="C27" s="27" t="s">
        <v>29</v>
      </c>
      <c r="D27" s="27"/>
      <c r="E27" s="27"/>
      <c r="F27" s="25"/>
      <c r="G27" s="25"/>
      <c r="H27" s="13"/>
      <c r="I27" s="13"/>
      <c r="J27" s="140">
        <v>0</v>
      </c>
      <c r="K27" s="25"/>
      <c r="L27" s="141">
        <f>J27*L26</f>
        <v>0</v>
      </c>
    </row>
    <row r="28" spans="2:12" x14ac:dyDescent="0.25">
      <c r="B28" s="531" t="s">
        <v>30</v>
      </c>
      <c r="C28" s="27" t="s">
        <v>31</v>
      </c>
      <c r="D28" s="27"/>
      <c r="E28" s="27"/>
      <c r="F28" s="25" t="s">
        <v>32</v>
      </c>
      <c r="G28" s="25"/>
      <c r="H28" s="27"/>
      <c r="I28" s="27"/>
      <c r="J28" s="185">
        <v>0</v>
      </c>
      <c r="K28" s="27"/>
      <c r="L28" s="532">
        <f>J28*L26</f>
        <v>0</v>
      </c>
    </row>
    <row r="29" spans="2:12" x14ac:dyDescent="0.25">
      <c r="B29" s="531"/>
      <c r="C29" s="29"/>
      <c r="D29" s="29"/>
      <c r="E29" s="29"/>
      <c r="F29" s="30" t="s">
        <v>33</v>
      </c>
      <c r="G29" s="30"/>
      <c r="H29" s="29"/>
      <c r="I29" s="30" t="s">
        <v>34</v>
      </c>
      <c r="J29" s="31"/>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6" x14ac:dyDescent="0.25">
      <c r="B33" s="127" t="s">
        <v>41</v>
      </c>
      <c r="C33" s="29" t="s">
        <v>42</v>
      </c>
      <c r="D33" s="29"/>
      <c r="E33" s="29"/>
      <c r="F33" s="30"/>
      <c r="G33" s="30"/>
      <c r="H33" s="29"/>
      <c r="I33" s="30"/>
      <c r="J33" s="31"/>
      <c r="K33" s="30"/>
      <c r="L33" s="141">
        <v>0</v>
      </c>
    </row>
    <row r="34" spans="2:16" x14ac:dyDescent="0.25">
      <c r="B34" s="127" t="s">
        <v>43</v>
      </c>
      <c r="C34" s="7" t="s">
        <v>44</v>
      </c>
      <c r="D34" s="7"/>
      <c r="E34" s="7"/>
      <c r="F34" s="509"/>
      <c r="G34" s="509"/>
      <c r="H34" s="509"/>
      <c r="I34" s="509"/>
      <c r="J34" s="509"/>
      <c r="K34" s="509"/>
      <c r="L34" s="144">
        <v>0</v>
      </c>
    </row>
    <row r="35" spans="2:16" x14ac:dyDescent="0.25">
      <c r="B35" s="517" t="s">
        <v>45</v>
      </c>
      <c r="C35" s="517"/>
      <c r="D35" s="517"/>
      <c r="E35" s="517"/>
      <c r="F35" s="517"/>
      <c r="G35" s="35"/>
      <c r="H35" s="35"/>
      <c r="I35" s="35"/>
      <c r="J35" s="35"/>
      <c r="K35" s="35"/>
      <c r="L35" s="145">
        <f>SUM(L26:L34)</f>
        <v>2997.58</v>
      </c>
    </row>
    <row r="36" spans="2:16" ht="2.25" customHeight="1" x14ac:dyDescent="0.25">
      <c r="B36" s="135"/>
      <c r="C36" s="19"/>
      <c r="D36" s="19"/>
      <c r="E36" s="19"/>
      <c r="F36" s="19"/>
      <c r="G36" s="19"/>
      <c r="H36" s="19"/>
      <c r="I36" s="19"/>
      <c r="J36" s="19"/>
      <c r="K36" s="19"/>
      <c r="L36" s="132"/>
    </row>
    <row r="37" spans="2:16" x14ac:dyDescent="0.25">
      <c r="B37" s="527" t="s">
        <v>46</v>
      </c>
      <c r="C37" s="527"/>
      <c r="D37" s="527"/>
      <c r="E37" s="527"/>
      <c r="F37" s="527"/>
      <c r="G37" s="527"/>
      <c r="H37" s="37"/>
      <c r="I37" s="37"/>
      <c r="J37" s="37"/>
      <c r="K37" s="38"/>
      <c r="L37" s="146" t="s">
        <v>47</v>
      </c>
    </row>
    <row r="38" spans="2:16" x14ac:dyDescent="0.25">
      <c r="B38" s="127" t="s">
        <v>26</v>
      </c>
      <c r="C38" s="7" t="s">
        <v>48</v>
      </c>
      <c r="D38" s="7"/>
      <c r="E38" s="7"/>
      <c r="F38" s="7"/>
      <c r="G38" s="7"/>
      <c r="H38" s="7"/>
      <c r="I38" s="39" t="s">
        <v>107</v>
      </c>
      <c r="J38" s="32"/>
      <c r="K38" s="21">
        <v>40.5</v>
      </c>
      <c r="L38" s="118">
        <f>K38*22.58</f>
        <v>914.4899999999999</v>
      </c>
    </row>
    <row r="39" spans="2:16" x14ac:dyDescent="0.25">
      <c r="B39" s="127" t="s">
        <v>28</v>
      </c>
      <c r="C39" s="7" t="s">
        <v>50</v>
      </c>
      <c r="D39" s="7"/>
      <c r="E39" s="7"/>
      <c r="F39" s="7"/>
      <c r="G39" s="7"/>
      <c r="H39" s="7"/>
      <c r="I39" s="7"/>
      <c r="J39" s="7"/>
      <c r="K39" s="44"/>
      <c r="L39" s="147">
        <v>0</v>
      </c>
    </row>
    <row r="40" spans="2:16" x14ac:dyDescent="0.25">
      <c r="B40" s="127" t="s">
        <v>30</v>
      </c>
      <c r="C40" s="7" t="s">
        <v>51</v>
      </c>
      <c r="D40" s="7"/>
      <c r="E40" s="7"/>
      <c r="F40" s="7"/>
      <c r="G40" s="7"/>
      <c r="H40" s="7"/>
      <c r="I40" s="39" t="s">
        <v>353</v>
      </c>
      <c r="J40" s="32"/>
      <c r="K40" s="118">
        <f>Eletricista!K40</f>
        <v>5.5</v>
      </c>
      <c r="L40" s="262">
        <f>IF((K40*2*22.58-(0.06*L26))&lt;=0,0,(K40*2*22.58-(0.06*L26)))</f>
        <v>68.525200000000012</v>
      </c>
      <c r="P40" s="148"/>
    </row>
    <row r="41" spans="2:16" x14ac:dyDescent="0.25">
      <c r="B41" s="127" t="s">
        <v>35</v>
      </c>
      <c r="C41" s="7" t="s">
        <v>52</v>
      </c>
      <c r="D41" s="7"/>
      <c r="E41" s="7"/>
      <c r="F41" s="7"/>
      <c r="G41" s="7"/>
      <c r="H41" s="7"/>
      <c r="I41" s="7"/>
      <c r="J41" s="7"/>
      <c r="K41" s="44"/>
      <c r="L41" s="149">
        <v>0</v>
      </c>
    </row>
    <row r="42" spans="2:16" x14ac:dyDescent="0.25">
      <c r="B42" s="127" t="s">
        <v>37</v>
      </c>
      <c r="C42" s="7" t="s">
        <v>53</v>
      </c>
      <c r="D42" s="7"/>
      <c r="E42" s="7"/>
      <c r="F42" s="7"/>
      <c r="G42" s="7"/>
      <c r="H42" s="7"/>
      <c r="I42" s="7"/>
      <c r="J42" s="7"/>
      <c r="K42" s="44"/>
      <c r="L42" s="275">
        <v>2.75</v>
      </c>
    </row>
    <row r="43" spans="2:16" x14ac:dyDescent="0.25">
      <c r="B43" s="127" t="s">
        <v>39</v>
      </c>
      <c r="C43" s="7" t="s">
        <v>54</v>
      </c>
      <c r="D43" s="7"/>
      <c r="E43" s="7"/>
      <c r="F43" s="7"/>
      <c r="G43" s="7"/>
      <c r="H43" s="7"/>
      <c r="I43" s="7"/>
      <c r="J43" s="7"/>
      <c r="K43" s="44"/>
      <c r="L43" s="118">
        <v>11.92</v>
      </c>
    </row>
    <row r="44" spans="2:16" x14ac:dyDescent="0.25">
      <c r="B44" s="127" t="s">
        <v>41</v>
      </c>
      <c r="C44" s="7" t="s">
        <v>55</v>
      </c>
      <c r="D44" s="7"/>
      <c r="E44" s="7"/>
      <c r="F44" s="7"/>
      <c r="G44" s="7"/>
      <c r="H44" s="7"/>
      <c r="I44" s="7"/>
      <c r="J44" s="7"/>
      <c r="K44" s="44"/>
      <c r="L44" s="150">
        <v>0</v>
      </c>
    </row>
    <row r="45" spans="2:16" x14ac:dyDescent="0.25">
      <c r="B45" s="151" t="s">
        <v>43</v>
      </c>
      <c r="C45" s="51" t="s">
        <v>113</v>
      </c>
      <c r="D45" s="51"/>
      <c r="E45" s="51" t="s">
        <v>114</v>
      </c>
      <c r="F45" s="51"/>
      <c r="G45" s="152"/>
      <c r="H45" s="152"/>
      <c r="I45" s="152"/>
      <c r="J45" s="152"/>
      <c r="K45" s="152"/>
      <c r="L45" s="153">
        <v>175.76</v>
      </c>
    </row>
    <row r="46" spans="2:16" x14ac:dyDescent="0.25">
      <c r="B46" s="154" t="s">
        <v>56</v>
      </c>
      <c r="C46" s="7"/>
      <c r="D46" s="7"/>
      <c r="E46" s="7"/>
      <c r="F46" s="7"/>
      <c r="G46" s="7"/>
      <c r="H46" s="7"/>
      <c r="I46" s="7"/>
      <c r="J46" s="7"/>
      <c r="K46" s="7"/>
      <c r="L46" s="155">
        <f>SUM(L38:L45)</f>
        <v>1173.4451999999999</v>
      </c>
    </row>
    <row r="47" spans="2:16" x14ac:dyDescent="0.25">
      <c r="B47" s="527" t="s">
        <v>57</v>
      </c>
      <c r="C47" s="527"/>
      <c r="D47" s="527"/>
      <c r="E47" s="527"/>
      <c r="F47" s="527"/>
      <c r="G47" s="37"/>
      <c r="H47" s="37"/>
      <c r="I47" s="37"/>
      <c r="J47" s="37"/>
      <c r="K47" s="37"/>
      <c r="L47" s="156" t="s">
        <v>47</v>
      </c>
    </row>
    <row r="48" spans="2:16" x14ac:dyDescent="0.25">
      <c r="B48" s="127" t="s">
        <v>26</v>
      </c>
      <c r="C48" s="528" t="s">
        <v>141</v>
      </c>
      <c r="D48" s="528"/>
      <c r="E48" s="528"/>
      <c r="F48" s="528"/>
      <c r="G48" s="157" t="s">
        <v>154</v>
      </c>
      <c r="H48" s="158"/>
      <c r="I48" s="158"/>
      <c r="J48" s="158"/>
      <c r="K48" s="159"/>
      <c r="L48" s="184">
        <f>UNIFORME!S6</f>
        <v>0</v>
      </c>
    </row>
    <row r="49" spans="2:12" x14ac:dyDescent="0.25">
      <c r="B49" s="127" t="s">
        <v>28</v>
      </c>
      <c r="C49" s="529" t="s">
        <v>59</v>
      </c>
      <c r="D49" s="529"/>
      <c r="E49" s="529"/>
      <c r="F49" s="362" t="s">
        <v>60</v>
      </c>
      <c r="G49" s="161"/>
      <c r="H49" s="158"/>
      <c r="I49" s="158"/>
      <c r="J49" s="158"/>
      <c r="K49" s="159"/>
      <c r="L49" s="149">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1103.1094400000002</v>
      </c>
    </row>
    <row r="57" spans="2:12" x14ac:dyDescent="0.25">
      <c r="B57" s="50" t="s">
        <v>26</v>
      </c>
      <c r="C57" s="51" t="s">
        <v>65</v>
      </c>
      <c r="D57" s="51"/>
      <c r="E57" s="51"/>
      <c r="F57" s="51"/>
      <c r="G57" s="51"/>
      <c r="H57" s="51"/>
      <c r="I57" s="51"/>
      <c r="J57" s="51"/>
      <c r="K57" s="353">
        <v>0.2</v>
      </c>
      <c r="L57" s="170">
        <f t="shared" ref="L57:L64" si="0">K57*$L$35</f>
        <v>599.51599999999996</v>
      </c>
    </row>
    <row r="58" spans="2:12" x14ac:dyDescent="0.25">
      <c r="B58" s="50" t="s">
        <v>28</v>
      </c>
      <c r="C58" s="51" t="s">
        <v>66</v>
      </c>
      <c r="D58" s="51"/>
      <c r="E58" s="51"/>
      <c r="F58" s="51"/>
      <c r="G58" s="51"/>
      <c r="H58" s="51"/>
      <c r="I58" s="51"/>
      <c r="J58" s="51"/>
      <c r="K58" s="353">
        <v>1.4999999999999999E-2</v>
      </c>
      <c r="L58" s="170">
        <f t="shared" si="0"/>
        <v>44.963699999999996</v>
      </c>
    </row>
    <row r="59" spans="2:12" x14ac:dyDescent="0.25">
      <c r="B59" s="50" t="s">
        <v>30</v>
      </c>
      <c r="C59" s="51" t="s">
        <v>67</v>
      </c>
      <c r="D59" s="51"/>
      <c r="E59" s="51"/>
      <c r="F59" s="51"/>
      <c r="G59" s="51"/>
      <c r="H59" s="51"/>
      <c r="I59" s="51"/>
      <c r="J59" s="51"/>
      <c r="K59" s="353">
        <v>0.01</v>
      </c>
      <c r="L59" s="170">
        <f t="shared" si="0"/>
        <v>29.9758</v>
      </c>
    </row>
    <row r="60" spans="2:12" x14ac:dyDescent="0.25">
      <c r="B60" s="50" t="s">
        <v>35</v>
      </c>
      <c r="C60" s="51" t="s">
        <v>68</v>
      </c>
      <c r="D60" s="51"/>
      <c r="E60" s="51"/>
      <c r="F60" s="51"/>
      <c r="G60" s="51"/>
      <c r="H60" s="51"/>
      <c r="I60" s="51"/>
      <c r="J60" s="51"/>
      <c r="K60" s="353">
        <v>2E-3</v>
      </c>
      <c r="L60" s="170">
        <f t="shared" si="0"/>
        <v>5.9951600000000003</v>
      </c>
    </row>
    <row r="61" spans="2:12" x14ac:dyDescent="0.25">
      <c r="B61" s="50" t="s">
        <v>37</v>
      </c>
      <c r="C61" s="51" t="s">
        <v>69</v>
      </c>
      <c r="D61" s="51"/>
      <c r="E61" s="51"/>
      <c r="F61" s="51"/>
      <c r="G61" s="51"/>
      <c r="H61" s="51"/>
      <c r="I61" s="51"/>
      <c r="J61" s="51"/>
      <c r="K61" s="353">
        <v>2.5000000000000001E-2</v>
      </c>
      <c r="L61" s="170">
        <f t="shared" si="0"/>
        <v>74.939499999999995</v>
      </c>
    </row>
    <row r="62" spans="2:12" x14ac:dyDescent="0.25">
      <c r="B62" s="50" t="s">
        <v>39</v>
      </c>
      <c r="C62" s="51" t="s">
        <v>70</v>
      </c>
      <c r="D62" s="51"/>
      <c r="E62" s="51"/>
      <c r="F62" s="51"/>
      <c r="G62" s="51"/>
      <c r="H62" s="51"/>
      <c r="I62" s="51"/>
      <c r="J62" s="51"/>
      <c r="K62" s="353">
        <v>0.08</v>
      </c>
      <c r="L62" s="170">
        <f t="shared" si="0"/>
        <v>239.8064</v>
      </c>
    </row>
    <row r="63" spans="2:12" x14ac:dyDescent="0.25">
      <c r="B63" s="50" t="s">
        <v>41</v>
      </c>
      <c r="C63" s="343" t="s">
        <v>453</v>
      </c>
      <c r="D63" s="51"/>
      <c r="E63" s="51"/>
      <c r="F63" s="51"/>
      <c r="G63" s="51"/>
      <c r="H63" s="51"/>
      <c r="I63" s="51"/>
      <c r="J63" s="51"/>
      <c r="K63" s="353">
        <v>0.03</v>
      </c>
      <c r="L63" s="170">
        <f t="shared" si="0"/>
        <v>89.927399999999992</v>
      </c>
    </row>
    <row r="64" spans="2:12" x14ac:dyDescent="0.25">
      <c r="B64" s="50" t="s">
        <v>43</v>
      </c>
      <c r="C64" s="51" t="s">
        <v>71</v>
      </c>
      <c r="D64" s="51"/>
      <c r="E64" s="51"/>
      <c r="F64" s="51"/>
      <c r="G64" s="51"/>
      <c r="H64" s="51"/>
      <c r="I64" s="51"/>
      <c r="J64" s="51"/>
      <c r="K64" s="353">
        <v>6.0000000000000001E-3</v>
      </c>
      <c r="L64" s="170">
        <f t="shared" si="0"/>
        <v>17.985479999999999</v>
      </c>
    </row>
    <row r="65" spans="2:12" x14ac:dyDescent="0.25">
      <c r="B65" s="67" t="s">
        <v>72</v>
      </c>
      <c r="C65" s="68"/>
      <c r="D65" s="68"/>
      <c r="E65" s="68"/>
      <c r="F65" s="68"/>
      <c r="G65" s="68"/>
      <c r="H65" s="68"/>
      <c r="I65" s="68"/>
      <c r="J65" s="68"/>
      <c r="K65" s="359">
        <f>SUM(K66:K68)</f>
        <v>0.15198480000000003</v>
      </c>
      <c r="L65" s="85">
        <f>SUM(L66:L68)</f>
        <v>455.58659678400005</v>
      </c>
    </row>
    <row r="66" spans="2:12" x14ac:dyDescent="0.25">
      <c r="B66" s="50" t="s">
        <v>26</v>
      </c>
      <c r="C66" s="51" t="s">
        <v>73</v>
      </c>
      <c r="D66" s="51"/>
      <c r="E66" s="51"/>
      <c r="F66" s="51"/>
      <c r="G66" s="51"/>
      <c r="H66" s="51"/>
      <c r="I66" s="51"/>
      <c r="J66" s="51"/>
      <c r="K66" s="353">
        <v>8.3299999999999999E-2</v>
      </c>
      <c r="L66" s="170">
        <f>K66*$L$35</f>
        <v>249.69841399999999</v>
      </c>
    </row>
    <row r="67" spans="2:12" x14ac:dyDescent="0.25">
      <c r="B67" s="50" t="s">
        <v>28</v>
      </c>
      <c r="C67" s="51" t="s">
        <v>74</v>
      </c>
      <c r="D67" s="51"/>
      <c r="E67" s="51"/>
      <c r="F67" s="51"/>
      <c r="G67" s="51"/>
      <c r="H67" s="51"/>
      <c r="I67" s="51"/>
      <c r="J67" s="51"/>
      <c r="K67" s="353">
        <v>2.7799999999999998E-2</v>
      </c>
      <c r="L67" s="170">
        <f>K67*$L$35</f>
        <v>83.332723999999999</v>
      </c>
    </row>
    <row r="68" spans="2:12" x14ac:dyDescent="0.25">
      <c r="B68" s="50" t="s">
        <v>30</v>
      </c>
      <c r="C68" s="51" t="s">
        <v>75</v>
      </c>
      <c r="D68" s="51"/>
      <c r="E68" s="51"/>
      <c r="F68" s="51"/>
      <c r="G68" s="51"/>
      <c r="H68" s="51"/>
      <c r="I68" s="51"/>
      <c r="J68" s="51"/>
      <c r="K68" s="353">
        <f>$K$56*SUM(K66:K67)</f>
        <v>4.0884800000000013E-2</v>
      </c>
      <c r="L68" s="170">
        <f>K68*$L$35</f>
        <v>122.55545878400004</v>
      </c>
    </row>
    <row r="69" spans="2:12" x14ac:dyDescent="0.25">
      <c r="B69" s="67" t="s">
        <v>76</v>
      </c>
      <c r="C69" s="73"/>
      <c r="D69" s="73"/>
      <c r="E69" s="73"/>
      <c r="F69" s="73"/>
      <c r="G69" s="73"/>
      <c r="H69" s="73"/>
      <c r="I69" s="73"/>
      <c r="J69" s="73"/>
      <c r="K69" s="357">
        <f>SUM(K70:K71)</f>
        <v>2.2166666666666667E-4</v>
      </c>
      <c r="L69" s="85">
        <f>SUM(L70:L71)</f>
        <v>0.66446356666666673</v>
      </c>
    </row>
    <row r="70" spans="2:12" x14ac:dyDescent="0.25">
      <c r="B70" s="50" t="s">
        <v>26</v>
      </c>
      <c r="C70" s="51" t="s">
        <v>366</v>
      </c>
      <c r="D70" s="51"/>
      <c r="E70" s="51"/>
      <c r="F70" s="51"/>
      <c r="G70" s="51"/>
      <c r="H70" s="51"/>
      <c r="I70" s="51"/>
      <c r="J70" s="51"/>
      <c r="K70" s="356">
        <f>(((1/12*4)+(1/12*4)+(1/3*1/12*4))/12*0.0025)</f>
        <v>1.6203703703703703E-4</v>
      </c>
      <c r="L70" s="170">
        <f>K70*$L$35</f>
        <v>0.48571898148148146</v>
      </c>
    </row>
    <row r="71" spans="2:12" x14ac:dyDescent="0.25">
      <c r="B71" s="50" t="s">
        <v>28</v>
      </c>
      <c r="C71" s="51" t="s">
        <v>367</v>
      </c>
      <c r="D71" s="74"/>
      <c r="E71" s="74"/>
      <c r="F71" s="74"/>
      <c r="G71" s="74"/>
      <c r="H71" s="74"/>
      <c r="I71" s="74"/>
      <c r="J71" s="74"/>
      <c r="K71" s="356">
        <f>K56*K70</f>
        <v>5.9629629629629644E-5</v>
      </c>
      <c r="L71" s="170">
        <f>K71*$L$35</f>
        <v>0.17874458518518521</v>
      </c>
    </row>
    <row r="72" spans="2:12" x14ac:dyDescent="0.25">
      <c r="B72" s="67" t="s">
        <v>77</v>
      </c>
      <c r="C72" s="73"/>
      <c r="D72" s="73"/>
      <c r="E72" s="73"/>
      <c r="F72" s="73"/>
      <c r="G72" s="73"/>
      <c r="H72" s="73"/>
      <c r="I72" s="73"/>
      <c r="J72" s="73"/>
      <c r="K72" s="71">
        <f>SUM(K73:K78)</f>
        <v>5.2080283022222222E-2</v>
      </c>
      <c r="L72" s="85">
        <f>SUM(L73:L78)</f>
        <v>156.1148147817529</v>
      </c>
    </row>
    <row r="73" spans="2:12" x14ac:dyDescent="0.25">
      <c r="B73" s="50" t="s">
        <v>26</v>
      </c>
      <c r="C73" s="51" t="s">
        <v>78</v>
      </c>
      <c r="D73" s="51"/>
      <c r="E73" s="51"/>
      <c r="F73" s="51"/>
      <c r="G73" s="51"/>
      <c r="H73" s="75"/>
      <c r="I73" s="75"/>
      <c r="J73" s="76"/>
      <c r="K73" s="338">
        <f>100%*(1/12)*0.035+(0.0833+0.1111)*0.29%</f>
        <v>3.4804266666666668E-3</v>
      </c>
      <c r="L73" s="170">
        <f t="shared" ref="L73:L78" si="1">K73*$L$35</f>
        <v>10.432857367466667</v>
      </c>
    </row>
    <row r="74" spans="2:12" x14ac:dyDescent="0.25">
      <c r="B74" s="50" t="s">
        <v>28</v>
      </c>
      <c r="C74" s="51" t="s">
        <v>454</v>
      </c>
      <c r="D74" s="77"/>
      <c r="E74" s="51"/>
      <c r="F74" s="75"/>
      <c r="G74" s="75"/>
      <c r="H74" s="75"/>
      <c r="I74" s="78"/>
      <c r="J74" s="75"/>
      <c r="K74" s="355">
        <f>K62*K73</f>
        <v>2.7843413333333334E-4</v>
      </c>
      <c r="L74" s="170">
        <f t="shared" si="1"/>
        <v>0.83462858939733331</v>
      </c>
    </row>
    <row r="75" spans="2:12" x14ac:dyDescent="0.25">
      <c r="B75" s="50" t="s">
        <v>30</v>
      </c>
      <c r="C75" s="79" t="s">
        <v>79</v>
      </c>
      <c r="D75" s="74"/>
      <c r="E75" s="74"/>
      <c r="F75" s="74"/>
      <c r="G75" s="74"/>
      <c r="H75" s="74"/>
      <c r="I75" s="74"/>
      <c r="J75" s="74"/>
      <c r="K75" s="338">
        <f>(50%*8%)*((1+(1/12))+(1/3*1/12))*5%/10</f>
        <v>2.2222222222222223E-4</v>
      </c>
      <c r="L75" s="170">
        <f t="shared" si="1"/>
        <v>0.66612888888888888</v>
      </c>
    </row>
    <row r="76" spans="2:12" x14ac:dyDescent="0.25">
      <c r="B76" s="50" t="s">
        <v>35</v>
      </c>
      <c r="C76" s="51" t="s">
        <v>117</v>
      </c>
      <c r="D76" s="51"/>
      <c r="E76" s="51"/>
      <c r="F76" s="80"/>
      <c r="G76" s="80"/>
      <c r="H76" s="80"/>
      <c r="I76" s="80"/>
      <c r="J76" s="76"/>
      <c r="K76" s="338">
        <f>1/30*7/12</f>
        <v>1.9444444444444445E-2</v>
      </c>
      <c r="L76" s="170">
        <f t="shared" si="1"/>
        <v>58.286277777777777</v>
      </c>
    </row>
    <row r="77" spans="2:12" x14ac:dyDescent="0.25">
      <c r="B77" s="50" t="s">
        <v>37</v>
      </c>
      <c r="C77" s="51" t="s">
        <v>455</v>
      </c>
      <c r="D77" s="51"/>
      <c r="E77" s="51"/>
      <c r="F77" s="51"/>
      <c r="G77" s="51"/>
      <c r="H77" s="51"/>
      <c r="I77" s="81"/>
      <c r="J77" s="76"/>
      <c r="K77" s="352">
        <f>K56*K76</f>
        <v>7.1555555555555574E-3</v>
      </c>
      <c r="L77" s="170">
        <f t="shared" si="1"/>
        <v>21.449350222222225</v>
      </c>
    </row>
    <row r="78" spans="2:12" x14ac:dyDescent="0.25">
      <c r="B78" s="50" t="s">
        <v>39</v>
      </c>
      <c r="C78" s="79" t="s">
        <v>456</v>
      </c>
      <c r="D78" s="80"/>
      <c r="E78" s="80"/>
      <c r="F78" s="80"/>
      <c r="G78" s="80"/>
      <c r="H78" s="80"/>
      <c r="I78" s="80"/>
      <c r="J78" s="80"/>
      <c r="K78" s="352">
        <f>(1+0.0833+0.0833+0.0278)*0.5*0.08*0.9*50%</f>
        <v>2.14992E-2</v>
      </c>
      <c r="L78" s="170">
        <f t="shared" si="1"/>
        <v>64.445571935999993</v>
      </c>
    </row>
    <row r="79" spans="2:12" x14ac:dyDescent="0.25">
      <c r="B79" s="82" t="s">
        <v>80</v>
      </c>
      <c r="C79" s="83"/>
      <c r="D79" s="83"/>
      <c r="E79" s="83"/>
      <c r="F79" s="83"/>
      <c r="G79" s="83"/>
      <c r="H79" s="83"/>
      <c r="I79" s="83"/>
      <c r="J79" s="83"/>
      <c r="K79" s="84">
        <f>SUM(K80:K87)</f>
        <v>0.13448694520547946</v>
      </c>
      <c r="L79" s="85">
        <f>SUM(L80:L87)</f>
        <v>403.13537720904111</v>
      </c>
    </row>
    <row r="80" spans="2:12" x14ac:dyDescent="0.25">
      <c r="B80" s="50" t="s">
        <v>26</v>
      </c>
      <c r="C80" s="51" t="s">
        <v>81</v>
      </c>
      <c r="D80" s="51"/>
      <c r="E80" s="51"/>
      <c r="F80" s="51"/>
      <c r="G80" s="51"/>
      <c r="H80" s="51"/>
      <c r="I80" s="51"/>
      <c r="J80" s="51"/>
      <c r="K80" s="338">
        <f>1/12</f>
        <v>8.3333333333333329E-2</v>
      </c>
      <c r="L80" s="170">
        <f t="shared" ref="L80:L87" si="2">$L$35*K80</f>
        <v>249.79833333333332</v>
      </c>
    </row>
    <row r="81" spans="2:12" x14ac:dyDescent="0.25">
      <c r="B81" s="50" t="s">
        <v>28</v>
      </c>
      <c r="C81" s="51" t="s">
        <v>457</v>
      </c>
      <c r="D81" s="51"/>
      <c r="E81" s="51"/>
      <c r="F81" s="86"/>
      <c r="G81" s="86"/>
      <c r="H81" s="86"/>
      <c r="I81" s="51"/>
      <c r="J81" s="51"/>
      <c r="K81" s="338">
        <f>(((4.14/30)/12))*100%</f>
        <v>1.1499999999999998E-2</v>
      </c>
      <c r="L81" s="170">
        <f t="shared" si="2"/>
        <v>34.472169999999991</v>
      </c>
    </row>
    <row r="82" spans="2:12" x14ac:dyDescent="0.25">
      <c r="B82" s="50" t="s">
        <v>30</v>
      </c>
      <c r="C82" s="51" t="s">
        <v>458</v>
      </c>
      <c r="D82" s="51"/>
      <c r="E82" s="51"/>
      <c r="F82" s="51"/>
      <c r="G82" s="51"/>
      <c r="H82" s="51"/>
      <c r="I82" s="51"/>
      <c r="J82" s="51"/>
      <c r="K82" s="354">
        <f>((5/30)/12)*1.5/100</f>
        <v>2.0833333333333332E-4</v>
      </c>
      <c r="L82" s="170">
        <f t="shared" si="2"/>
        <v>0.62449583333333325</v>
      </c>
    </row>
    <row r="83" spans="2:12" x14ac:dyDescent="0.25">
      <c r="B83" s="50" t="s">
        <v>35</v>
      </c>
      <c r="C83" s="51" t="s">
        <v>82</v>
      </c>
      <c r="D83" s="51"/>
      <c r="E83" s="51"/>
      <c r="F83" s="86"/>
      <c r="G83" s="86"/>
      <c r="H83" s="86"/>
      <c r="I83" s="51"/>
      <c r="J83" s="51"/>
      <c r="K83" s="338">
        <f>(((3/365)*5%)+((2/365)*2%)+((4/365)*2%))</f>
        <v>7.3972602739726025E-4</v>
      </c>
      <c r="L83" s="170">
        <f t="shared" si="2"/>
        <v>2.2173879452054792</v>
      </c>
    </row>
    <row r="84" spans="2:12" x14ac:dyDescent="0.25">
      <c r="B84" s="50" t="s">
        <v>37</v>
      </c>
      <c r="C84" s="51" t="s">
        <v>83</v>
      </c>
      <c r="D84" s="51"/>
      <c r="E84" s="51"/>
      <c r="F84" s="86"/>
      <c r="G84" s="86"/>
      <c r="H84" s="86"/>
      <c r="I84" s="51"/>
      <c r="J84" s="51"/>
      <c r="K84" s="354">
        <f>(0.91/30)*(1/12)</f>
        <v>2.5277777777777777E-3</v>
      </c>
      <c r="L84" s="170">
        <f t="shared" si="2"/>
        <v>7.5772161111111105</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108.44577398605787</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1103.1094400000002</v>
      </c>
    </row>
    <row r="94" spans="2:12" x14ac:dyDescent="0.25">
      <c r="B94" s="164" t="s">
        <v>72</v>
      </c>
      <c r="C94" s="97"/>
      <c r="D94" s="97"/>
      <c r="E94" s="97"/>
      <c r="F94" s="97"/>
      <c r="G94" s="97"/>
      <c r="H94" s="97"/>
      <c r="I94" s="97"/>
      <c r="J94" s="97"/>
      <c r="K94" s="97"/>
      <c r="L94" s="174">
        <f>L65</f>
        <v>455.58659678400005</v>
      </c>
    </row>
    <row r="95" spans="2:12" x14ac:dyDescent="0.25">
      <c r="B95" s="164" t="s">
        <v>76</v>
      </c>
      <c r="C95" s="97"/>
      <c r="D95" s="97"/>
      <c r="E95" s="97"/>
      <c r="F95" s="97"/>
      <c r="G95" s="97"/>
      <c r="H95" s="97"/>
      <c r="I95" s="97"/>
      <c r="J95" s="97"/>
      <c r="K95" s="97"/>
      <c r="L95" s="174">
        <f>L69</f>
        <v>0.66446356666666673</v>
      </c>
    </row>
    <row r="96" spans="2:12" x14ac:dyDescent="0.25">
      <c r="B96" s="164" t="s">
        <v>77</v>
      </c>
      <c r="C96" s="97"/>
      <c r="D96" s="97"/>
      <c r="E96" s="97"/>
      <c r="F96" s="97"/>
      <c r="G96" s="97"/>
      <c r="H96" s="97"/>
      <c r="I96" s="97"/>
      <c r="J96" s="97"/>
      <c r="K96" s="97"/>
      <c r="L96" s="174">
        <f>L72</f>
        <v>156.1148147817529</v>
      </c>
    </row>
    <row r="97" spans="2:12" x14ac:dyDescent="0.25">
      <c r="B97" s="164" t="s">
        <v>80</v>
      </c>
      <c r="C97" s="97"/>
      <c r="D97" s="97"/>
      <c r="E97" s="97"/>
      <c r="F97" s="97"/>
      <c r="G97" s="97"/>
      <c r="H97" s="97"/>
      <c r="I97" s="97"/>
      <c r="J97" s="97"/>
      <c r="K97" s="97"/>
      <c r="L97" s="174">
        <f>L79</f>
        <v>403.13537720904111</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2118.6106923414609</v>
      </c>
    </row>
    <row r="100" spans="2:12" ht="2.25" customHeight="1" x14ac:dyDescent="0.25">
      <c r="B100" s="166"/>
      <c r="C100" s="63"/>
      <c r="D100" s="63"/>
      <c r="E100" s="63"/>
      <c r="F100" s="63"/>
      <c r="G100" s="63"/>
      <c r="H100" s="63"/>
      <c r="I100" s="63"/>
      <c r="J100" s="63"/>
      <c r="K100" s="63"/>
      <c r="L100" s="175"/>
    </row>
    <row r="101" spans="2:12" ht="15.75" x14ac:dyDescent="0.25">
      <c r="B101" s="522" t="s">
        <v>155</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2997.58</v>
      </c>
    </row>
    <row r="104" spans="2:12" x14ac:dyDescent="0.25">
      <c r="B104" s="151" t="s">
        <v>28</v>
      </c>
      <c r="C104" s="51" t="s">
        <v>46</v>
      </c>
      <c r="D104" s="102"/>
      <c r="E104" s="102"/>
      <c r="F104" s="102"/>
      <c r="G104" s="102"/>
      <c r="H104" s="102"/>
      <c r="I104" s="102"/>
      <c r="J104" s="102"/>
      <c r="K104" s="102"/>
      <c r="L104" s="171">
        <f>L46</f>
        <v>1173.4451999999999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2118.6106923414609</v>
      </c>
    </row>
    <row r="107" spans="2:12" x14ac:dyDescent="0.25">
      <c r="B107" s="523" t="s">
        <v>91</v>
      </c>
      <c r="C107" s="523"/>
      <c r="D107" s="523"/>
      <c r="E107" s="523"/>
      <c r="F107" s="523"/>
      <c r="G107" s="523"/>
      <c r="H107" s="523"/>
      <c r="I107" s="523"/>
      <c r="J107" s="523"/>
      <c r="K107" s="523"/>
      <c r="L107" s="177">
        <f>SUM(L103:L106)</f>
        <v>6289.6358923414609</v>
      </c>
    </row>
    <row r="108" spans="2:12" ht="15.75" customHeight="1" x14ac:dyDescent="0.25">
      <c r="B108" s="524" t="s">
        <v>92</v>
      </c>
      <c r="C108" s="524"/>
      <c r="D108" s="524"/>
      <c r="E108" s="524"/>
      <c r="F108" s="524"/>
      <c r="G108" s="524"/>
      <c r="H108" s="524"/>
      <c r="I108" s="105"/>
      <c r="J108" s="105"/>
      <c r="K108" s="105"/>
      <c r="L108" s="178">
        <f>L107</f>
        <v>6289.6358923414609</v>
      </c>
    </row>
    <row r="109" spans="2:12" ht="3.75" customHeight="1" x14ac:dyDescent="0.25">
      <c r="B109" s="166"/>
      <c r="C109" s="63"/>
      <c r="D109" s="63"/>
      <c r="E109" s="63"/>
      <c r="F109" s="63"/>
      <c r="G109" s="63"/>
      <c r="H109" s="63"/>
      <c r="I109" s="63"/>
      <c r="J109" s="63"/>
      <c r="K109" s="63"/>
      <c r="L109" s="167"/>
    </row>
    <row r="110" spans="2:12" ht="15.75" x14ac:dyDescent="0.25">
      <c r="B110" s="525" t="s">
        <v>156</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Supervisor Administrativo</v>
      </c>
      <c r="C112" s="518"/>
      <c r="D112" s="518"/>
      <c r="E112" s="491">
        <f>L108</f>
        <v>6289.6358923414609</v>
      </c>
      <c r="F112" s="491"/>
      <c r="G112" s="492">
        <v>1</v>
      </c>
      <c r="H112" s="492"/>
      <c r="I112" s="491">
        <f>E112*G112</f>
        <v>6289.6358923414609</v>
      </c>
      <c r="J112" s="491"/>
      <c r="K112" s="109">
        <f>L17</f>
        <v>2</v>
      </c>
      <c r="L112" s="180">
        <f>I112*K112</f>
        <v>12579.271784682922</v>
      </c>
    </row>
    <row r="113" spans="2:12" ht="15.75" x14ac:dyDescent="0.25">
      <c r="B113" s="519" t="s">
        <v>101</v>
      </c>
      <c r="C113" s="519"/>
      <c r="D113" s="519"/>
      <c r="E113" s="519"/>
      <c r="F113" s="519"/>
      <c r="G113" s="519"/>
      <c r="H113" s="519"/>
      <c r="I113" s="519"/>
      <c r="J113" s="519"/>
      <c r="K113" s="519"/>
      <c r="L113" s="181">
        <f>L112</f>
        <v>12579.271784682922</v>
      </c>
    </row>
    <row r="114" spans="2:12" ht="3" customHeight="1" x14ac:dyDescent="0.25">
      <c r="B114" s="135"/>
      <c r="C114" s="19"/>
      <c r="D114" s="19"/>
      <c r="E114" s="19"/>
      <c r="F114" s="19"/>
      <c r="G114" s="19"/>
      <c r="H114" s="19"/>
      <c r="I114" s="19"/>
      <c r="J114" s="19"/>
      <c r="K114" s="19"/>
      <c r="L114" s="132"/>
    </row>
    <row r="115" spans="2:12" ht="15.75" x14ac:dyDescent="0.25">
      <c r="B115" s="521" t="s">
        <v>157</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12579.271784682922</v>
      </c>
    </row>
    <row r="118" spans="2:12" x14ac:dyDescent="0.25">
      <c r="B118" s="60" t="s">
        <v>105</v>
      </c>
      <c r="C118" s="97"/>
      <c r="D118" s="97"/>
      <c r="E118" s="97"/>
      <c r="F118" s="97"/>
      <c r="G118" s="97"/>
      <c r="H118" s="97"/>
      <c r="I118" s="97"/>
      <c r="J118" s="97"/>
      <c r="K118" s="97"/>
      <c r="L118" s="112">
        <f>L117</f>
        <v>12579.271784682922</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9516</v>
      </c>
      <c r="C120" s="489"/>
      <c r="D120" s="489"/>
      <c r="E120" s="489"/>
      <c r="F120" s="489"/>
      <c r="G120" s="489"/>
      <c r="H120" s="489"/>
      <c r="I120" s="489"/>
      <c r="J120" s="489"/>
      <c r="K120" s="489"/>
      <c r="L120" s="114">
        <f>L113*L119</f>
        <v>377378.15354048763</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6"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MJ120"/>
  <sheetViews>
    <sheetView view="pageBreakPreview" zoomScale="106" zoomScaleNormal="85" zoomScaleSheetLayoutView="106" workbookViewId="0">
      <selection activeCell="L53" sqref="L53"/>
    </sheetView>
  </sheetViews>
  <sheetFormatPr defaultColWidth="9.140625" defaultRowHeight="15" x14ac:dyDescent="0.25"/>
  <cols>
    <col min="1" max="1" width="3.85546875" style="1" customWidth="1"/>
    <col min="2" max="2" width="9.140625" style="1"/>
    <col min="3" max="3" width="11.28515625" style="1" customWidth="1"/>
    <col min="4" max="11" width="9.140625" style="1"/>
    <col min="12" max="12" width="21.140625" style="1" customWidth="1"/>
    <col min="13" max="13" width="3.85546875" style="1" customWidth="1"/>
    <col min="14" max="14" width="9.140625" style="1"/>
    <col min="15" max="15" width="27.42578125" style="1" customWidth="1"/>
    <col min="16" max="16" width="9.140625" style="1"/>
    <col min="17" max="17" width="37.140625" style="1" customWidth="1"/>
    <col min="18" max="18" width="22.140625" style="1" customWidth="1"/>
    <col min="19" max="19" width="21" style="1" customWidth="1"/>
    <col min="20"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'Super. Adm.'!L12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278" t="s">
        <v>349</v>
      </c>
    </row>
    <row r="16" spans="2:12" x14ac:dyDescent="0.25">
      <c r="B16" s="127">
        <v>2</v>
      </c>
      <c r="C16" s="7" t="s">
        <v>16</v>
      </c>
      <c r="D16" s="7"/>
      <c r="E16" s="7"/>
      <c r="F16" s="7"/>
      <c r="G16" s="7"/>
      <c r="H16" s="7"/>
      <c r="I16" s="7"/>
      <c r="J16" s="7"/>
      <c r="K16" s="7"/>
      <c r="L16" s="133" t="s">
        <v>17</v>
      </c>
    </row>
    <row r="17" spans="2:19" x14ac:dyDescent="0.25">
      <c r="B17" s="127">
        <v>3</v>
      </c>
      <c r="C17" s="7" t="s">
        <v>18</v>
      </c>
      <c r="D17" s="7"/>
      <c r="E17" s="7"/>
      <c r="F17" s="7"/>
      <c r="G17" s="7"/>
      <c r="H17" s="7"/>
      <c r="I17" s="7"/>
      <c r="J17" s="7"/>
      <c r="K17" s="7"/>
      <c r="L17" s="134">
        <f>'Resumo Mão de Obra'!G17</f>
        <v>6</v>
      </c>
    </row>
    <row r="18" spans="2:19" ht="3.75" customHeight="1" x14ac:dyDescent="0.25">
      <c r="B18" s="135"/>
      <c r="C18" s="19"/>
      <c r="D18" s="19"/>
      <c r="E18" s="19"/>
      <c r="F18" s="19"/>
      <c r="G18" s="19"/>
      <c r="H18" s="19"/>
      <c r="I18" s="19"/>
      <c r="J18" s="19"/>
      <c r="K18" s="19"/>
      <c r="L18" s="132"/>
    </row>
    <row r="19" spans="2:19" x14ac:dyDescent="0.25">
      <c r="B19" s="536" t="s">
        <v>19</v>
      </c>
      <c r="C19" s="536"/>
      <c r="D19" s="536"/>
      <c r="E19" s="536"/>
      <c r="F19" s="536"/>
      <c r="G19" s="536"/>
      <c r="H19" s="536"/>
      <c r="I19" s="536"/>
      <c r="J19" s="536"/>
      <c r="K19" s="536"/>
      <c r="L19" s="536"/>
    </row>
    <row r="20" spans="2:19" x14ac:dyDescent="0.25">
      <c r="B20" s="127">
        <v>1</v>
      </c>
      <c r="C20" s="13" t="s">
        <v>20</v>
      </c>
      <c r="D20" s="13"/>
      <c r="E20" s="13"/>
      <c r="F20" s="13"/>
      <c r="G20" s="13"/>
      <c r="H20" s="13"/>
      <c r="I20" s="13"/>
      <c r="J20" s="13"/>
      <c r="K20" s="13"/>
      <c r="L20" s="276" t="str">
        <f>L15</f>
        <v>Encarregado de Turma de Manutenção e Reparos</v>
      </c>
      <c r="R20" s="279"/>
      <c r="S20" s="279"/>
    </row>
    <row r="21" spans="2:19" x14ac:dyDescent="0.25">
      <c r="B21" s="127">
        <v>2</v>
      </c>
      <c r="C21" s="7" t="s">
        <v>21</v>
      </c>
      <c r="D21" s="7"/>
      <c r="E21" s="7"/>
      <c r="F21" s="7"/>
      <c r="G21" s="7"/>
      <c r="H21" s="7"/>
      <c r="I21" s="7"/>
      <c r="J21" s="7"/>
      <c r="K21" s="7"/>
      <c r="L21" s="21">
        <v>2997.56</v>
      </c>
    </row>
    <row r="22" spans="2:19" x14ac:dyDescent="0.25">
      <c r="B22" s="127">
        <v>3</v>
      </c>
      <c r="C22" s="7" t="s">
        <v>22</v>
      </c>
      <c r="D22" s="7"/>
      <c r="E22" s="7"/>
      <c r="F22" s="7"/>
      <c r="G22" s="7"/>
      <c r="H22" s="7"/>
      <c r="I22" s="7"/>
      <c r="J22" s="7"/>
      <c r="K22" s="7"/>
      <c r="L22" s="277" t="str">
        <f>L15</f>
        <v>Encarregado de Turma de Manutenção e Reparos</v>
      </c>
    </row>
    <row r="23" spans="2:19" x14ac:dyDescent="0.25">
      <c r="B23" s="127">
        <v>4</v>
      </c>
      <c r="C23" s="7" t="s">
        <v>23</v>
      </c>
      <c r="D23" s="7"/>
      <c r="E23" s="7"/>
      <c r="F23" s="7"/>
      <c r="G23" s="7"/>
      <c r="H23" s="7"/>
      <c r="I23" s="7"/>
      <c r="J23" s="7"/>
      <c r="K23" s="7"/>
      <c r="L23" s="23" t="str">
        <f>Eletricista!L23</f>
        <v>1º de janeiro</v>
      </c>
    </row>
    <row r="24" spans="2:19" ht="2.25" customHeight="1" x14ac:dyDescent="0.25">
      <c r="B24" s="135"/>
      <c r="C24" s="19"/>
      <c r="D24" s="19"/>
      <c r="E24" s="19"/>
      <c r="F24" s="19"/>
      <c r="G24" s="19"/>
      <c r="H24" s="19"/>
      <c r="I24" s="19"/>
      <c r="J24" s="19"/>
      <c r="K24" s="19"/>
      <c r="L24" s="132"/>
    </row>
    <row r="25" spans="2:19" x14ac:dyDescent="0.25">
      <c r="B25" s="527" t="s">
        <v>24</v>
      </c>
      <c r="C25" s="527"/>
      <c r="D25" s="527"/>
      <c r="E25" s="527"/>
      <c r="F25" s="527"/>
      <c r="G25" s="527"/>
      <c r="H25" s="527"/>
      <c r="I25" s="527"/>
      <c r="J25" s="527"/>
      <c r="K25" s="527"/>
      <c r="L25" s="138" t="s">
        <v>25</v>
      </c>
    </row>
    <row r="26" spans="2:19" x14ac:dyDescent="0.25">
      <c r="B26" s="127" t="s">
        <v>26</v>
      </c>
      <c r="C26" s="7" t="s">
        <v>27</v>
      </c>
      <c r="D26" s="7"/>
      <c r="E26" s="7"/>
      <c r="F26" s="7"/>
      <c r="G26" s="7"/>
      <c r="H26" s="7"/>
      <c r="I26" s="7"/>
      <c r="J26" s="7"/>
      <c r="K26" s="25"/>
      <c r="L26" s="139">
        <f>L21</f>
        <v>2997.56</v>
      </c>
    </row>
    <row r="27" spans="2:19" x14ac:dyDescent="0.25">
      <c r="B27" s="127" t="s">
        <v>28</v>
      </c>
      <c r="C27" s="27" t="s">
        <v>29</v>
      </c>
      <c r="D27" s="27"/>
      <c r="E27" s="27"/>
      <c r="F27" s="25"/>
      <c r="G27" s="25"/>
      <c r="H27" s="13"/>
      <c r="I27" s="13"/>
      <c r="J27" s="13"/>
      <c r="K27" s="25"/>
      <c r="L27" s="141">
        <v>0</v>
      </c>
    </row>
    <row r="28" spans="2:19" x14ac:dyDescent="0.25">
      <c r="B28" s="531" t="s">
        <v>30</v>
      </c>
      <c r="C28" s="27" t="s">
        <v>31</v>
      </c>
      <c r="D28" s="27"/>
      <c r="E28" s="27"/>
      <c r="F28" s="25" t="s">
        <v>32</v>
      </c>
      <c r="G28" s="25"/>
      <c r="H28" s="27"/>
      <c r="I28" s="27"/>
      <c r="J28" s="27"/>
      <c r="K28" s="27"/>
      <c r="L28" s="532">
        <v>0</v>
      </c>
    </row>
    <row r="29" spans="2:19" x14ac:dyDescent="0.25">
      <c r="B29" s="531"/>
      <c r="C29" s="29"/>
      <c r="D29" s="29"/>
      <c r="E29" s="29"/>
      <c r="F29" s="30" t="s">
        <v>33</v>
      </c>
      <c r="G29" s="30"/>
      <c r="H29" s="29"/>
      <c r="I29" s="30" t="s">
        <v>34</v>
      </c>
      <c r="J29" s="31"/>
      <c r="K29" s="30"/>
      <c r="L29" s="532"/>
    </row>
    <row r="30" spans="2:19" x14ac:dyDescent="0.25">
      <c r="B30" s="127" t="s">
        <v>35</v>
      </c>
      <c r="C30" s="29" t="s">
        <v>36</v>
      </c>
      <c r="D30" s="29"/>
      <c r="E30" s="29"/>
      <c r="F30" s="30"/>
      <c r="G30" s="30"/>
      <c r="H30" s="29"/>
      <c r="I30" s="30"/>
      <c r="J30" s="32"/>
      <c r="K30" s="30"/>
      <c r="L30" s="141">
        <v>0</v>
      </c>
    </row>
    <row r="31" spans="2:19" x14ac:dyDescent="0.25">
      <c r="B31" s="127" t="s">
        <v>37</v>
      </c>
      <c r="C31" s="29" t="s">
        <v>38</v>
      </c>
      <c r="D31" s="29"/>
      <c r="E31" s="29"/>
      <c r="F31" s="30"/>
      <c r="G31" s="30"/>
      <c r="H31" s="29"/>
      <c r="I31" s="30"/>
      <c r="J31" s="29"/>
      <c r="K31" s="30"/>
      <c r="L31" s="141">
        <v>0</v>
      </c>
    </row>
    <row r="32" spans="2:19" x14ac:dyDescent="0.25">
      <c r="B32" s="127" t="s">
        <v>39</v>
      </c>
      <c r="C32" s="29" t="s">
        <v>40</v>
      </c>
      <c r="D32" s="29"/>
      <c r="E32" s="29"/>
      <c r="F32" s="30"/>
      <c r="G32" s="30"/>
      <c r="H32" s="29"/>
      <c r="I32" s="30"/>
      <c r="J32" s="29"/>
      <c r="K32" s="30"/>
      <c r="L32" s="141">
        <v>0</v>
      </c>
    </row>
    <row r="33" spans="2:12" x14ac:dyDescent="0.25">
      <c r="B33" s="127" t="s">
        <v>41</v>
      </c>
      <c r="C33" s="29" t="s">
        <v>42</v>
      </c>
      <c r="D33" s="29"/>
      <c r="E33" s="29"/>
      <c r="F33" s="30"/>
      <c r="G33" s="30"/>
      <c r="H33" s="29"/>
      <c r="I33" s="30"/>
      <c r="J33" s="31"/>
      <c r="K33" s="30"/>
      <c r="L33" s="141">
        <v>0</v>
      </c>
    </row>
    <row r="34" spans="2:12" x14ac:dyDescent="0.25">
      <c r="B34" s="127" t="s">
        <v>43</v>
      </c>
      <c r="C34" s="7" t="s">
        <v>44</v>
      </c>
      <c r="D34" s="7"/>
      <c r="E34" s="7"/>
      <c r="F34" s="509"/>
      <c r="G34" s="509"/>
      <c r="H34" s="509"/>
      <c r="I34" s="509"/>
      <c r="J34" s="509"/>
      <c r="K34" s="509"/>
      <c r="L34" s="144">
        <v>0</v>
      </c>
    </row>
    <row r="35" spans="2:12" x14ac:dyDescent="0.25">
      <c r="B35" s="517" t="s">
        <v>45</v>
      </c>
      <c r="C35" s="517"/>
      <c r="D35" s="517"/>
      <c r="E35" s="517"/>
      <c r="F35" s="517"/>
      <c r="G35" s="35"/>
      <c r="H35" s="35"/>
      <c r="I35" s="35"/>
      <c r="J35" s="35"/>
      <c r="K35" s="35"/>
      <c r="L35" s="145">
        <f>SUM(L26:L34)</f>
        <v>2997.56</v>
      </c>
    </row>
    <row r="36" spans="2:12" ht="2.25" customHeight="1" x14ac:dyDescent="0.25">
      <c r="B36" s="135"/>
      <c r="C36" s="19"/>
      <c r="D36" s="19"/>
      <c r="E36" s="19"/>
      <c r="F36" s="19"/>
      <c r="G36" s="19"/>
      <c r="H36" s="19"/>
      <c r="I36" s="19"/>
      <c r="J36" s="19"/>
      <c r="K36" s="19"/>
      <c r="L36" s="132"/>
    </row>
    <row r="37" spans="2:12" x14ac:dyDescent="0.25">
      <c r="B37" s="527" t="s">
        <v>46</v>
      </c>
      <c r="C37" s="527"/>
      <c r="D37" s="527"/>
      <c r="E37" s="527"/>
      <c r="F37" s="527"/>
      <c r="G37" s="527"/>
      <c r="H37" s="37"/>
      <c r="I37" s="37"/>
      <c r="J37" s="37"/>
      <c r="K37" s="38"/>
      <c r="L37" s="146" t="s">
        <v>47</v>
      </c>
    </row>
    <row r="38" spans="2:12" x14ac:dyDescent="0.25">
      <c r="B38" s="127" t="s">
        <v>26</v>
      </c>
      <c r="C38" s="7" t="s">
        <v>48</v>
      </c>
      <c r="D38" s="7"/>
      <c r="E38" s="7"/>
      <c r="F38" s="7"/>
      <c r="G38" s="7"/>
      <c r="H38" s="7"/>
      <c r="I38" s="39" t="s">
        <v>107</v>
      </c>
      <c r="J38" s="32"/>
      <c r="K38" s="21">
        <f>'Super. Adm.'!K38</f>
        <v>40.5</v>
      </c>
      <c r="L38" s="118">
        <f>K38*22.58</f>
        <v>914.4899999999999</v>
      </c>
    </row>
    <row r="39" spans="2:12" x14ac:dyDescent="0.25">
      <c r="B39" s="127" t="s">
        <v>28</v>
      </c>
      <c r="C39" s="7" t="s">
        <v>50</v>
      </c>
      <c r="D39" s="7"/>
      <c r="E39" s="7"/>
      <c r="F39" s="7"/>
      <c r="G39" s="7"/>
      <c r="H39" s="7"/>
      <c r="I39" s="7"/>
      <c r="J39" s="7"/>
      <c r="K39" s="44"/>
      <c r="L39" s="147">
        <v>0</v>
      </c>
    </row>
    <row r="40" spans="2:12" x14ac:dyDescent="0.25">
      <c r="B40" s="127" t="s">
        <v>30</v>
      </c>
      <c r="C40" s="7" t="s">
        <v>51</v>
      </c>
      <c r="D40" s="7"/>
      <c r="E40" s="7"/>
      <c r="F40" s="7"/>
      <c r="G40" s="7"/>
      <c r="H40" s="7"/>
      <c r="I40" s="39" t="s">
        <v>353</v>
      </c>
      <c r="J40" s="32"/>
      <c r="K40" s="118">
        <v>5.5</v>
      </c>
      <c r="L40" s="262">
        <f>IF((K40*2*22.58-(0.06*L26))&lt;=0,0,(K40*2*22.58-(0.06*L26)))</f>
        <v>68.526399999999995</v>
      </c>
    </row>
    <row r="41" spans="2:12" x14ac:dyDescent="0.25">
      <c r="B41" s="127" t="s">
        <v>35</v>
      </c>
      <c r="C41" s="7" t="s">
        <v>52</v>
      </c>
      <c r="D41" s="7"/>
      <c r="E41" s="7"/>
      <c r="F41" s="7"/>
      <c r="G41" s="7"/>
      <c r="H41" s="7"/>
      <c r="I41" s="7"/>
      <c r="J41" s="7"/>
      <c r="K41" s="44"/>
      <c r="L41" s="149">
        <v>0</v>
      </c>
    </row>
    <row r="42" spans="2:12" x14ac:dyDescent="0.25">
      <c r="B42" s="127" t="s">
        <v>37</v>
      </c>
      <c r="C42" s="7" t="s">
        <v>53</v>
      </c>
      <c r="D42" s="7"/>
      <c r="E42" s="7"/>
      <c r="F42" s="7"/>
      <c r="G42" s="7"/>
      <c r="H42" s="7"/>
      <c r="I42" s="7"/>
      <c r="J42" s="7"/>
      <c r="K42" s="44"/>
      <c r="L42" s="275">
        <f>'Super. Adm.'!L42</f>
        <v>2.75</v>
      </c>
    </row>
    <row r="43" spans="2:12" x14ac:dyDescent="0.25">
      <c r="B43" s="127" t="s">
        <v>39</v>
      </c>
      <c r="C43" s="7" t="s">
        <v>54</v>
      </c>
      <c r="D43" s="7"/>
      <c r="E43" s="7"/>
      <c r="F43" s="7"/>
      <c r="G43" s="7"/>
      <c r="H43" s="7"/>
      <c r="I43" s="7"/>
      <c r="J43" s="7"/>
      <c r="K43" s="44"/>
      <c r="L43" s="118">
        <f>'Super. Adm.'!L43</f>
        <v>11.92</v>
      </c>
    </row>
    <row r="44" spans="2:12" x14ac:dyDescent="0.25">
      <c r="B44" s="127" t="s">
        <v>41</v>
      </c>
      <c r="C44" s="7" t="s">
        <v>55</v>
      </c>
      <c r="D44" s="7"/>
      <c r="E44" s="7"/>
      <c r="F44" s="7"/>
      <c r="G44" s="7"/>
      <c r="H44" s="7"/>
      <c r="I44" s="7"/>
      <c r="J44" s="7"/>
      <c r="K44" s="44"/>
      <c r="L44" s="150">
        <v>0</v>
      </c>
    </row>
    <row r="45" spans="2:12" x14ac:dyDescent="0.25">
      <c r="B45" s="151" t="s">
        <v>43</v>
      </c>
      <c r="C45" s="51" t="s">
        <v>113</v>
      </c>
      <c r="D45" s="51"/>
      <c r="E45" s="51" t="s">
        <v>114</v>
      </c>
      <c r="F45" s="51"/>
      <c r="G45" s="152"/>
      <c r="H45" s="152"/>
      <c r="I45" s="152"/>
      <c r="J45" s="152"/>
      <c r="K45" s="152"/>
      <c r="L45" s="153">
        <f>'Super. Adm.'!L45</f>
        <v>175.76</v>
      </c>
    </row>
    <row r="46" spans="2:12" x14ac:dyDescent="0.25">
      <c r="B46" s="154" t="s">
        <v>56</v>
      </c>
      <c r="C46" s="7"/>
      <c r="D46" s="7"/>
      <c r="E46" s="7"/>
      <c r="F46" s="7"/>
      <c r="G46" s="7"/>
      <c r="H46" s="7"/>
      <c r="I46" s="7"/>
      <c r="J46" s="7"/>
      <c r="K46" s="7"/>
      <c r="L46" s="155">
        <f>SUM(L38:L45)</f>
        <v>1173.4463999999998</v>
      </c>
    </row>
    <row r="47" spans="2:12" x14ac:dyDescent="0.25">
      <c r="B47" s="527" t="s">
        <v>57</v>
      </c>
      <c r="C47" s="527"/>
      <c r="D47" s="527"/>
      <c r="E47" s="527"/>
      <c r="F47" s="527"/>
      <c r="G47" s="37"/>
      <c r="H47" s="37"/>
      <c r="I47" s="37"/>
      <c r="J47" s="37"/>
      <c r="K47" s="37"/>
      <c r="L47" s="156" t="s">
        <v>47</v>
      </c>
    </row>
    <row r="48" spans="2:12" x14ac:dyDescent="0.25">
      <c r="B48" s="127" t="s">
        <v>26</v>
      </c>
      <c r="C48" s="528" t="s">
        <v>141</v>
      </c>
      <c r="D48" s="528"/>
      <c r="E48" s="528"/>
      <c r="F48" s="528"/>
      <c r="G48" s="157" t="s">
        <v>116</v>
      </c>
      <c r="H48" s="158"/>
      <c r="I48" s="158"/>
      <c r="J48" s="158"/>
      <c r="K48" s="159"/>
      <c r="L48" s="184">
        <f>Eletricista!L48</f>
        <v>0</v>
      </c>
    </row>
    <row r="49" spans="2:12" x14ac:dyDescent="0.25">
      <c r="B49" s="127" t="s">
        <v>28</v>
      </c>
      <c r="C49" s="529" t="s">
        <v>59</v>
      </c>
      <c r="D49" s="529"/>
      <c r="E49" s="529"/>
      <c r="F49" s="7" t="s">
        <v>463</v>
      </c>
      <c r="G49" s="161"/>
      <c r="H49" s="158"/>
      <c r="I49" s="158"/>
      <c r="J49" s="158"/>
      <c r="K49" s="159"/>
      <c r="L49" s="149">
        <f>Ferramental!F111</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1103.1020799999999</v>
      </c>
    </row>
    <row r="57" spans="2:12" x14ac:dyDescent="0.25">
      <c r="B57" s="50" t="s">
        <v>26</v>
      </c>
      <c r="C57" s="51" t="s">
        <v>65</v>
      </c>
      <c r="D57" s="51"/>
      <c r="E57" s="51"/>
      <c r="F57" s="51"/>
      <c r="G57" s="51"/>
      <c r="H57" s="51"/>
      <c r="I57" s="51"/>
      <c r="J57" s="51"/>
      <c r="K57" s="353">
        <v>0.2</v>
      </c>
      <c r="L57" s="170">
        <f t="shared" ref="L57:L64" si="0">K57*$L$35</f>
        <v>599.51200000000006</v>
      </c>
    </row>
    <row r="58" spans="2:12" x14ac:dyDescent="0.25">
      <c r="B58" s="50" t="s">
        <v>28</v>
      </c>
      <c r="C58" s="51" t="s">
        <v>66</v>
      </c>
      <c r="D58" s="51"/>
      <c r="E58" s="51"/>
      <c r="F58" s="51"/>
      <c r="G58" s="51"/>
      <c r="H58" s="51"/>
      <c r="I58" s="51"/>
      <c r="J58" s="51"/>
      <c r="K58" s="353">
        <v>1.4999999999999999E-2</v>
      </c>
      <c r="L58" s="170">
        <f t="shared" si="0"/>
        <v>44.9634</v>
      </c>
    </row>
    <row r="59" spans="2:12" x14ac:dyDescent="0.25">
      <c r="B59" s="50" t="s">
        <v>30</v>
      </c>
      <c r="C59" s="51" t="s">
        <v>67</v>
      </c>
      <c r="D59" s="51"/>
      <c r="E59" s="51"/>
      <c r="F59" s="51"/>
      <c r="G59" s="51"/>
      <c r="H59" s="51"/>
      <c r="I59" s="51"/>
      <c r="J59" s="51"/>
      <c r="K59" s="353">
        <v>0.01</v>
      </c>
      <c r="L59" s="170">
        <f t="shared" si="0"/>
        <v>29.9756</v>
      </c>
    </row>
    <row r="60" spans="2:12" x14ac:dyDescent="0.25">
      <c r="B60" s="50" t="s">
        <v>35</v>
      </c>
      <c r="C60" s="51" t="s">
        <v>68</v>
      </c>
      <c r="D60" s="51"/>
      <c r="E60" s="51"/>
      <c r="F60" s="51"/>
      <c r="G60" s="51"/>
      <c r="H60" s="51"/>
      <c r="I60" s="51"/>
      <c r="J60" s="51"/>
      <c r="K60" s="353">
        <v>2E-3</v>
      </c>
      <c r="L60" s="170">
        <f t="shared" si="0"/>
        <v>5.99512</v>
      </c>
    </row>
    <row r="61" spans="2:12" x14ac:dyDescent="0.25">
      <c r="B61" s="50" t="s">
        <v>37</v>
      </c>
      <c r="C61" s="51" t="s">
        <v>69</v>
      </c>
      <c r="D61" s="51"/>
      <c r="E61" s="51"/>
      <c r="F61" s="51"/>
      <c r="G61" s="51"/>
      <c r="H61" s="51"/>
      <c r="I61" s="51"/>
      <c r="J61" s="51"/>
      <c r="K61" s="353">
        <v>2.5000000000000001E-2</v>
      </c>
      <c r="L61" s="170">
        <f t="shared" si="0"/>
        <v>74.939000000000007</v>
      </c>
    </row>
    <row r="62" spans="2:12" x14ac:dyDescent="0.25">
      <c r="B62" s="50" t="s">
        <v>39</v>
      </c>
      <c r="C62" s="51" t="s">
        <v>70</v>
      </c>
      <c r="D62" s="51"/>
      <c r="E62" s="51"/>
      <c r="F62" s="51"/>
      <c r="G62" s="51"/>
      <c r="H62" s="51"/>
      <c r="I62" s="51"/>
      <c r="J62" s="51"/>
      <c r="K62" s="353">
        <v>0.08</v>
      </c>
      <c r="L62" s="170">
        <f t="shared" si="0"/>
        <v>239.8048</v>
      </c>
    </row>
    <row r="63" spans="2:12" x14ac:dyDescent="0.25">
      <c r="B63" s="50" t="s">
        <v>41</v>
      </c>
      <c r="C63" s="343" t="s">
        <v>453</v>
      </c>
      <c r="D63" s="51"/>
      <c r="E63" s="51"/>
      <c r="F63" s="51"/>
      <c r="G63" s="51"/>
      <c r="H63" s="51"/>
      <c r="I63" s="51"/>
      <c r="J63" s="51"/>
      <c r="K63" s="353">
        <v>0.03</v>
      </c>
      <c r="L63" s="170">
        <f t="shared" si="0"/>
        <v>89.9268</v>
      </c>
    </row>
    <row r="64" spans="2:12" x14ac:dyDescent="0.25">
      <c r="B64" s="50" t="s">
        <v>43</v>
      </c>
      <c r="C64" s="51" t="s">
        <v>71</v>
      </c>
      <c r="D64" s="51"/>
      <c r="E64" s="51"/>
      <c r="F64" s="51"/>
      <c r="G64" s="51"/>
      <c r="H64" s="51"/>
      <c r="I64" s="51"/>
      <c r="J64" s="51"/>
      <c r="K64" s="353">
        <v>6.0000000000000001E-3</v>
      </c>
      <c r="L64" s="170">
        <f t="shared" si="0"/>
        <v>17.98536</v>
      </c>
    </row>
    <row r="65" spans="2:12" x14ac:dyDescent="0.25">
      <c r="B65" s="67" t="s">
        <v>72</v>
      </c>
      <c r="C65" s="68"/>
      <c r="D65" s="68"/>
      <c r="E65" s="68"/>
      <c r="F65" s="68"/>
      <c r="G65" s="68"/>
      <c r="H65" s="68"/>
      <c r="I65" s="68"/>
      <c r="J65" s="68"/>
      <c r="K65" s="359">
        <f>SUM(K66:K68)</f>
        <v>0.15198480000000003</v>
      </c>
      <c r="L65" s="85">
        <f>SUM(L66:L68)</f>
        <v>455.58355708800002</v>
      </c>
    </row>
    <row r="66" spans="2:12" x14ac:dyDescent="0.25">
      <c r="B66" s="50" t="s">
        <v>26</v>
      </c>
      <c r="C66" s="51" t="s">
        <v>73</v>
      </c>
      <c r="D66" s="51"/>
      <c r="E66" s="51"/>
      <c r="F66" s="51"/>
      <c r="G66" s="51"/>
      <c r="H66" s="51"/>
      <c r="I66" s="51"/>
      <c r="J66" s="51"/>
      <c r="K66" s="353">
        <v>8.3299999999999999E-2</v>
      </c>
      <c r="L66" s="170">
        <f>K66*$L$35</f>
        <v>249.69674799999999</v>
      </c>
    </row>
    <row r="67" spans="2:12" x14ac:dyDescent="0.25">
      <c r="B67" s="50" t="s">
        <v>28</v>
      </c>
      <c r="C67" s="51" t="s">
        <v>74</v>
      </c>
      <c r="D67" s="51"/>
      <c r="E67" s="51"/>
      <c r="F67" s="51"/>
      <c r="G67" s="51"/>
      <c r="H67" s="51"/>
      <c r="I67" s="51"/>
      <c r="J67" s="51"/>
      <c r="K67" s="353">
        <v>2.7799999999999998E-2</v>
      </c>
      <c r="L67" s="170">
        <f>K67*$L$35</f>
        <v>83.332167999999996</v>
      </c>
    </row>
    <row r="68" spans="2:12" x14ac:dyDescent="0.25">
      <c r="B68" s="50" t="s">
        <v>30</v>
      </c>
      <c r="C68" s="51" t="s">
        <v>75</v>
      </c>
      <c r="D68" s="51"/>
      <c r="E68" s="51"/>
      <c r="F68" s="51"/>
      <c r="G68" s="51"/>
      <c r="H68" s="51"/>
      <c r="I68" s="51"/>
      <c r="J68" s="51"/>
      <c r="K68" s="353">
        <f>$K$56*SUM(K66:K67)</f>
        <v>4.0884800000000013E-2</v>
      </c>
      <c r="L68" s="170">
        <f>K68*$L$35</f>
        <v>122.55464108800004</v>
      </c>
    </row>
    <row r="69" spans="2:12" x14ac:dyDescent="0.25">
      <c r="B69" s="67" t="s">
        <v>76</v>
      </c>
      <c r="C69" s="73"/>
      <c r="D69" s="73"/>
      <c r="E69" s="73"/>
      <c r="F69" s="73"/>
      <c r="G69" s="73"/>
      <c r="H69" s="73"/>
      <c r="I69" s="73"/>
      <c r="J69" s="73"/>
      <c r="K69" s="357">
        <f>SUM(K70:K71)</f>
        <v>2.2166666666666667E-4</v>
      </c>
      <c r="L69" s="85">
        <f>SUM(L70:L71)</f>
        <v>0.6644591333333334</v>
      </c>
    </row>
    <row r="70" spans="2:12" x14ac:dyDescent="0.25">
      <c r="B70" s="50" t="s">
        <v>26</v>
      </c>
      <c r="C70" s="51" t="s">
        <v>366</v>
      </c>
      <c r="D70" s="51"/>
      <c r="E70" s="51"/>
      <c r="F70" s="51"/>
      <c r="G70" s="51"/>
      <c r="H70" s="51"/>
      <c r="I70" s="51"/>
      <c r="J70" s="51"/>
      <c r="K70" s="356">
        <f>(((1/12*4)+(1/12*4)+(1/3*1/12*4))/12*0.0025)</f>
        <v>1.6203703703703703E-4</v>
      </c>
      <c r="L70" s="170">
        <f>K70*$L$35</f>
        <v>0.4857157407407407</v>
      </c>
    </row>
    <row r="71" spans="2:12" x14ac:dyDescent="0.25">
      <c r="B71" s="50" t="s">
        <v>28</v>
      </c>
      <c r="C71" s="51" t="s">
        <v>367</v>
      </c>
      <c r="D71" s="74"/>
      <c r="E71" s="74"/>
      <c r="F71" s="74"/>
      <c r="G71" s="74"/>
      <c r="H71" s="74"/>
      <c r="I71" s="74"/>
      <c r="J71" s="74"/>
      <c r="K71" s="356">
        <f>K56*K70</f>
        <v>5.9629629629629644E-5</v>
      </c>
      <c r="L71" s="170">
        <f>K71*$L$35</f>
        <v>0.17874339259259264</v>
      </c>
    </row>
    <row r="72" spans="2:12" x14ac:dyDescent="0.25">
      <c r="B72" s="67" t="s">
        <v>77</v>
      </c>
      <c r="C72" s="73"/>
      <c r="D72" s="73"/>
      <c r="E72" s="73"/>
      <c r="F72" s="73"/>
      <c r="G72" s="73"/>
      <c r="H72" s="73"/>
      <c r="I72" s="73"/>
      <c r="J72" s="73"/>
      <c r="K72" s="71">
        <f>SUM(K73:K78)</f>
        <v>5.2080283022222222E-2</v>
      </c>
      <c r="L72" s="85">
        <f>SUM(L73:L78)</f>
        <v>156.11377317609245</v>
      </c>
    </row>
    <row r="73" spans="2:12" x14ac:dyDescent="0.25">
      <c r="B73" s="50" t="s">
        <v>26</v>
      </c>
      <c r="C73" s="51" t="s">
        <v>78</v>
      </c>
      <c r="D73" s="51"/>
      <c r="E73" s="51"/>
      <c r="F73" s="51"/>
      <c r="G73" s="51"/>
      <c r="H73" s="75"/>
      <c r="I73" s="75"/>
      <c r="J73" s="76"/>
      <c r="K73" s="338">
        <f>100%*(1/12)*0.035+(0.0833+0.1111)*0.29%</f>
        <v>3.4804266666666668E-3</v>
      </c>
      <c r="L73" s="170">
        <f t="shared" ref="L73:L78" si="1">K73*$L$35</f>
        <v>10.432787758933333</v>
      </c>
    </row>
    <row r="74" spans="2:12" x14ac:dyDescent="0.25">
      <c r="B74" s="50" t="s">
        <v>28</v>
      </c>
      <c r="C74" s="51" t="s">
        <v>454</v>
      </c>
      <c r="D74" s="77"/>
      <c r="E74" s="51"/>
      <c r="F74" s="75"/>
      <c r="G74" s="75"/>
      <c r="H74" s="75"/>
      <c r="I74" s="78"/>
      <c r="J74" s="75"/>
      <c r="K74" s="355">
        <f>K62*K73</f>
        <v>2.7843413333333334E-4</v>
      </c>
      <c r="L74" s="170">
        <f t="shared" si="1"/>
        <v>0.83462302071466665</v>
      </c>
    </row>
    <row r="75" spans="2:12" x14ac:dyDescent="0.25">
      <c r="B75" s="50" t="s">
        <v>30</v>
      </c>
      <c r="C75" s="79" t="s">
        <v>79</v>
      </c>
      <c r="D75" s="74"/>
      <c r="E75" s="74"/>
      <c r="F75" s="74"/>
      <c r="G75" s="74"/>
      <c r="H75" s="74"/>
      <c r="I75" s="74"/>
      <c r="J75" s="74"/>
      <c r="K75" s="338">
        <f>(50%*8%)*((1+(1/12))+(1/3*1/12))*5%/10</f>
        <v>2.2222222222222223E-4</v>
      </c>
      <c r="L75" s="170">
        <f t="shared" si="1"/>
        <v>0.66612444444444452</v>
      </c>
    </row>
    <row r="76" spans="2:12" x14ac:dyDescent="0.25">
      <c r="B76" s="50" t="s">
        <v>35</v>
      </c>
      <c r="C76" s="51" t="s">
        <v>117</v>
      </c>
      <c r="D76" s="51"/>
      <c r="E76" s="51"/>
      <c r="F76" s="80"/>
      <c r="G76" s="80"/>
      <c r="H76" s="80"/>
      <c r="I76" s="80"/>
      <c r="J76" s="76"/>
      <c r="K76" s="338">
        <f>1/30*7/12</f>
        <v>1.9444444444444445E-2</v>
      </c>
      <c r="L76" s="170">
        <f t="shared" si="1"/>
        <v>58.285888888888891</v>
      </c>
    </row>
    <row r="77" spans="2:12" x14ac:dyDescent="0.25">
      <c r="B77" s="50" t="s">
        <v>37</v>
      </c>
      <c r="C77" s="51" t="s">
        <v>455</v>
      </c>
      <c r="D77" s="51"/>
      <c r="E77" s="51"/>
      <c r="F77" s="51"/>
      <c r="G77" s="51"/>
      <c r="H77" s="51"/>
      <c r="I77" s="81"/>
      <c r="J77" s="76"/>
      <c r="K77" s="352">
        <f>K56*K76</f>
        <v>7.1555555555555574E-3</v>
      </c>
      <c r="L77" s="170">
        <f t="shared" si="1"/>
        <v>21.449207111111114</v>
      </c>
    </row>
    <row r="78" spans="2:12" x14ac:dyDescent="0.25">
      <c r="B78" s="50" t="s">
        <v>39</v>
      </c>
      <c r="C78" s="79" t="s">
        <v>456</v>
      </c>
      <c r="D78" s="80"/>
      <c r="E78" s="80"/>
      <c r="F78" s="80"/>
      <c r="G78" s="80"/>
      <c r="H78" s="80"/>
      <c r="I78" s="80"/>
      <c r="J78" s="80"/>
      <c r="K78" s="352">
        <f>(1+0.0833+0.0833+0.0278)*0.5*0.08*0.9*50%</f>
        <v>2.14992E-2</v>
      </c>
      <c r="L78" s="170">
        <f t="shared" si="1"/>
        <v>64.445141952</v>
      </c>
    </row>
    <row r="79" spans="2:12" x14ac:dyDescent="0.25">
      <c r="B79" s="82" t="s">
        <v>80</v>
      </c>
      <c r="C79" s="83"/>
      <c r="D79" s="83"/>
      <c r="E79" s="83"/>
      <c r="F79" s="83"/>
      <c r="G79" s="83"/>
      <c r="H79" s="83"/>
      <c r="I79" s="83"/>
      <c r="J79" s="83"/>
      <c r="K79" s="84">
        <f>SUM(K80:K87)</f>
        <v>0.13448694520547946</v>
      </c>
      <c r="L79" s="85">
        <f>SUM(L80:L87)</f>
        <v>403.13268747013694</v>
      </c>
    </row>
    <row r="80" spans="2:12" x14ac:dyDescent="0.25">
      <c r="B80" s="50" t="s">
        <v>26</v>
      </c>
      <c r="C80" s="51" t="s">
        <v>81</v>
      </c>
      <c r="D80" s="51"/>
      <c r="E80" s="51"/>
      <c r="F80" s="51"/>
      <c r="G80" s="51"/>
      <c r="H80" s="51"/>
      <c r="I80" s="51"/>
      <c r="J80" s="51"/>
      <c r="K80" s="338">
        <f>1/12</f>
        <v>8.3333333333333329E-2</v>
      </c>
      <c r="L80" s="170">
        <f t="shared" ref="L80:L87" si="2">$L$35*K80</f>
        <v>249.79666666666665</v>
      </c>
    </row>
    <row r="81" spans="2:12" x14ac:dyDescent="0.25">
      <c r="B81" s="50" t="s">
        <v>28</v>
      </c>
      <c r="C81" s="51" t="s">
        <v>457</v>
      </c>
      <c r="D81" s="51"/>
      <c r="E81" s="51"/>
      <c r="F81" s="86"/>
      <c r="G81" s="86"/>
      <c r="H81" s="86"/>
      <c r="I81" s="51"/>
      <c r="J81" s="51"/>
      <c r="K81" s="338">
        <f>(((4.14/30)/12))*100%</f>
        <v>1.1499999999999998E-2</v>
      </c>
      <c r="L81" s="170">
        <f t="shared" si="2"/>
        <v>34.471939999999996</v>
      </c>
    </row>
    <row r="82" spans="2:12" x14ac:dyDescent="0.25">
      <c r="B82" s="50" t="s">
        <v>30</v>
      </c>
      <c r="C82" s="51" t="s">
        <v>458</v>
      </c>
      <c r="D82" s="51"/>
      <c r="E82" s="51"/>
      <c r="F82" s="51"/>
      <c r="G82" s="51"/>
      <c r="H82" s="51"/>
      <c r="I82" s="51"/>
      <c r="J82" s="51"/>
      <c r="K82" s="354">
        <f>((5/30)/12)*1.5/100</f>
        <v>2.0833333333333332E-4</v>
      </c>
      <c r="L82" s="170">
        <f t="shared" si="2"/>
        <v>0.62449166666666667</v>
      </c>
    </row>
    <row r="83" spans="2:12" x14ac:dyDescent="0.25">
      <c r="B83" s="50" t="s">
        <v>35</v>
      </c>
      <c r="C83" s="51" t="s">
        <v>82</v>
      </c>
      <c r="D83" s="51"/>
      <c r="E83" s="51"/>
      <c r="F83" s="86"/>
      <c r="G83" s="86"/>
      <c r="H83" s="86"/>
      <c r="I83" s="51"/>
      <c r="J83" s="51"/>
      <c r="K83" s="338">
        <f>(((3/365)*5%)+((2/365)*2%)+((4/365)*2%))</f>
        <v>7.3972602739726025E-4</v>
      </c>
      <c r="L83" s="170">
        <f t="shared" si="2"/>
        <v>2.2173731506849315</v>
      </c>
    </row>
    <row r="84" spans="2:12" x14ac:dyDescent="0.25">
      <c r="B84" s="50" t="s">
        <v>37</v>
      </c>
      <c r="C84" s="51" t="s">
        <v>83</v>
      </c>
      <c r="D84" s="51"/>
      <c r="E84" s="51"/>
      <c r="F84" s="86"/>
      <c r="G84" s="86"/>
      <c r="H84" s="86"/>
      <c r="I84" s="51"/>
      <c r="J84" s="51"/>
      <c r="K84" s="354">
        <f>(0.91/30)*(1/12)</f>
        <v>2.5277777777777777E-3</v>
      </c>
      <c r="L84" s="170">
        <f t="shared" si="2"/>
        <v>7.5771655555555553</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108.4450504305632</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1103.1020799999999</v>
      </c>
    </row>
    <row r="94" spans="2:12" x14ac:dyDescent="0.25">
      <c r="B94" s="164" t="s">
        <v>72</v>
      </c>
      <c r="C94" s="97"/>
      <c r="D94" s="97"/>
      <c r="E94" s="97"/>
      <c r="F94" s="97"/>
      <c r="G94" s="97"/>
      <c r="H94" s="97"/>
      <c r="I94" s="97"/>
      <c r="J94" s="97"/>
      <c r="K94" s="97"/>
      <c r="L94" s="174">
        <f>L65</f>
        <v>455.58355708800002</v>
      </c>
    </row>
    <row r="95" spans="2:12" x14ac:dyDescent="0.25">
      <c r="B95" s="164" t="s">
        <v>76</v>
      </c>
      <c r="C95" s="97"/>
      <c r="D95" s="97"/>
      <c r="E95" s="97"/>
      <c r="F95" s="97"/>
      <c r="G95" s="97"/>
      <c r="H95" s="97"/>
      <c r="I95" s="97"/>
      <c r="J95" s="97"/>
      <c r="K95" s="97"/>
      <c r="L95" s="174">
        <f>L69</f>
        <v>0.6644591333333334</v>
      </c>
    </row>
    <row r="96" spans="2:12" x14ac:dyDescent="0.25">
      <c r="B96" s="164" t="s">
        <v>77</v>
      </c>
      <c r="C96" s="97"/>
      <c r="D96" s="97"/>
      <c r="E96" s="97"/>
      <c r="F96" s="97"/>
      <c r="G96" s="97"/>
      <c r="H96" s="97"/>
      <c r="I96" s="97"/>
      <c r="J96" s="97"/>
      <c r="K96" s="97"/>
      <c r="L96" s="174">
        <f>L72</f>
        <v>156.11377317609245</v>
      </c>
    </row>
    <row r="97" spans="2:12" x14ac:dyDescent="0.25">
      <c r="B97" s="164" t="s">
        <v>80</v>
      </c>
      <c r="C97" s="97"/>
      <c r="D97" s="97"/>
      <c r="E97" s="97"/>
      <c r="F97" s="97"/>
      <c r="G97" s="97"/>
      <c r="H97" s="97"/>
      <c r="I97" s="97"/>
      <c r="J97" s="97"/>
      <c r="K97" s="97"/>
      <c r="L97" s="174">
        <f>L79</f>
        <v>403.13268747013694</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2118.5965568675629</v>
      </c>
    </row>
    <row r="100" spans="2:12" ht="2.25" customHeight="1" x14ac:dyDescent="0.25">
      <c r="B100" s="166"/>
      <c r="C100" s="63"/>
      <c r="D100" s="63"/>
      <c r="E100" s="63"/>
      <c r="F100" s="63"/>
      <c r="G100" s="63"/>
      <c r="H100" s="63"/>
      <c r="I100" s="63"/>
      <c r="J100" s="63"/>
      <c r="K100" s="63"/>
      <c r="L100" s="175"/>
    </row>
    <row r="101" spans="2:12" ht="15.75" x14ac:dyDescent="0.25">
      <c r="B101" s="522" t="s">
        <v>149</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2997.56</v>
      </c>
    </row>
    <row r="104" spans="2:12" x14ac:dyDescent="0.25">
      <c r="B104" s="151" t="s">
        <v>28</v>
      </c>
      <c r="C104" s="51" t="s">
        <v>46</v>
      </c>
      <c r="D104" s="102"/>
      <c r="E104" s="102"/>
      <c r="F104" s="102"/>
      <c r="G104" s="102"/>
      <c r="H104" s="102"/>
      <c r="I104" s="102"/>
      <c r="J104" s="102"/>
      <c r="K104" s="102"/>
      <c r="L104" s="171">
        <f>L46</f>
        <v>1173.4463999999998</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2118.5965568675629</v>
      </c>
    </row>
    <row r="107" spans="2:12" x14ac:dyDescent="0.25">
      <c r="B107" s="523" t="s">
        <v>91</v>
      </c>
      <c r="C107" s="523"/>
      <c r="D107" s="523"/>
      <c r="E107" s="523"/>
      <c r="F107" s="523"/>
      <c r="G107" s="523"/>
      <c r="H107" s="523"/>
      <c r="I107" s="523"/>
      <c r="J107" s="523"/>
      <c r="K107" s="523"/>
      <c r="L107" s="177">
        <f>SUM(L103:L106)</f>
        <v>6289.6029568675631</v>
      </c>
    </row>
    <row r="108" spans="2:12" ht="15.75" customHeight="1" x14ac:dyDescent="0.25">
      <c r="B108" s="524" t="s">
        <v>92</v>
      </c>
      <c r="C108" s="524"/>
      <c r="D108" s="524"/>
      <c r="E108" s="524"/>
      <c r="F108" s="524"/>
      <c r="G108" s="524"/>
      <c r="H108" s="524"/>
      <c r="I108" s="105"/>
      <c r="J108" s="105"/>
      <c r="K108" s="105"/>
      <c r="L108" s="178">
        <f>L107</f>
        <v>6289.6029568675631</v>
      </c>
    </row>
    <row r="109" spans="2:12" ht="3.75" customHeight="1" x14ac:dyDescent="0.25">
      <c r="B109" s="166"/>
      <c r="C109" s="63"/>
      <c r="D109" s="63"/>
      <c r="E109" s="63"/>
      <c r="F109" s="63"/>
      <c r="G109" s="63"/>
      <c r="H109" s="63"/>
      <c r="I109" s="63"/>
      <c r="J109" s="63"/>
      <c r="K109" s="63"/>
      <c r="L109" s="167"/>
    </row>
    <row r="110" spans="2:12" ht="15.75" x14ac:dyDescent="0.25">
      <c r="B110" s="525" t="s">
        <v>150</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
        <v>151</v>
      </c>
      <c r="C112" s="518"/>
      <c r="D112" s="518"/>
      <c r="E112" s="491">
        <f>L108</f>
        <v>6289.6029568675631</v>
      </c>
      <c r="F112" s="491"/>
      <c r="G112" s="492">
        <v>1</v>
      </c>
      <c r="H112" s="492"/>
      <c r="I112" s="491">
        <f>E112*G112</f>
        <v>6289.6029568675631</v>
      </c>
      <c r="J112" s="491"/>
      <c r="K112" s="109">
        <f>L17</f>
        <v>6</v>
      </c>
      <c r="L112" s="180">
        <f>I112*K112</f>
        <v>37737.61774120538</v>
      </c>
    </row>
    <row r="113" spans="2:12" ht="15.75" x14ac:dyDescent="0.25">
      <c r="B113" s="519" t="s">
        <v>101</v>
      </c>
      <c r="C113" s="519"/>
      <c r="D113" s="519"/>
      <c r="E113" s="519"/>
      <c r="F113" s="519"/>
      <c r="G113" s="519"/>
      <c r="H113" s="519"/>
      <c r="I113" s="519"/>
      <c r="J113" s="519"/>
      <c r="K113" s="519"/>
      <c r="L113" s="181">
        <f>L112</f>
        <v>37737.61774120538</v>
      </c>
    </row>
    <row r="114" spans="2:12" ht="3" customHeight="1" x14ac:dyDescent="0.25">
      <c r="B114" s="135"/>
      <c r="C114" s="19"/>
      <c r="D114" s="19"/>
      <c r="E114" s="19"/>
      <c r="F114" s="19"/>
      <c r="G114" s="19"/>
      <c r="H114" s="19"/>
      <c r="I114" s="19"/>
      <c r="J114" s="19"/>
      <c r="K114" s="19"/>
      <c r="L114" s="132"/>
    </row>
    <row r="115" spans="2:12" ht="15.75" x14ac:dyDescent="0.25">
      <c r="B115" s="521" t="s">
        <v>152</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37737.61774120538</v>
      </c>
    </row>
    <row r="118" spans="2:12" x14ac:dyDescent="0.25">
      <c r="B118" s="60" t="s">
        <v>105</v>
      </c>
      <c r="C118" s="97"/>
      <c r="D118" s="97"/>
      <c r="E118" s="97"/>
      <c r="F118" s="97"/>
      <c r="G118" s="97"/>
      <c r="H118" s="97"/>
      <c r="I118" s="97"/>
      <c r="J118" s="97"/>
      <c r="K118" s="97"/>
      <c r="L118" s="112">
        <f>L117</f>
        <v>37737.61774120538</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9515</v>
      </c>
      <c r="C120" s="489"/>
      <c r="D120" s="489"/>
      <c r="E120" s="489"/>
      <c r="F120" s="489"/>
      <c r="G120" s="489"/>
      <c r="H120" s="489"/>
      <c r="I120" s="489"/>
      <c r="J120" s="489"/>
      <c r="K120" s="489"/>
      <c r="L120" s="114">
        <f>L113*L119</f>
        <v>1132128.5322361614</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7"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J127"/>
  <sheetViews>
    <sheetView view="pageBreakPreview" zoomScale="115" zoomScaleNormal="85" zoomScaleSheetLayoutView="115" workbookViewId="0">
      <selection activeCell="L57" sqref="L57"/>
    </sheetView>
  </sheetViews>
  <sheetFormatPr defaultColWidth="9.140625" defaultRowHeight="15" x14ac:dyDescent="0.25"/>
  <cols>
    <col min="1" max="1" width="3.140625" style="1" customWidth="1"/>
    <col min="2" max="2" width="9.140625" style="1"/>
    <col min="3" max="3" width="11.28515625" style="1" customWidth="1"/>
    <col min="4" max="11" width="9.140625" style="1"/>
    <col min="12" max="12" width="21.140625" style="1" customWidth="1"/>
    <col min="13" max="13" width="3.42578125" style="1" customWidth="1"/>
    <col min="14" max="15" width="10.5703125" style="1" bestFit="1" customWidth="1"/>
    <col min="16" max="16" width="12.42578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8"/>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'Super. Adm.'!L12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112</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Obra'!G10</f>
        <v>3</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Eletricista</v>
      </c>
    </row>
    <row r="21" spans="2:12" x14ac:dyDescent="0.25">
      <c r="B21" s="127">
        <v>2</v>
      </c>
      <c r="C21" s="7" t="s">
        <v>21</v>
      </c>
      <c r="D21" s="7"/>
      <c r="E21" s="7"/>
      <c r="F21" s="7"/>
      <c r="G21" s="7"/>
      <c r="H21" s="7"/>
      <c r="I21" s="7"/>
      <c r="J21" s="7"/>
      <c r="K21" s="7"/>
      <c r="L21" s="21">
        <v>2238.1</v>
      </c>
    </row>
    <row r="22" spans="2:12" x14ac:dyDescent="0.25">
      <c r="B22" s="127">
        <v>3</v>
      </c>
      <c r="C22" s="7" t="s">
        <v>22</v>
      </c>
      <c r="D22" s="7"/>
      <c r="E22" s="7"/>
      <c r="F22" s="7"/>
      <c r="G22" s="7"/>
      <c r="H22" s="7"/>
      <c r="I22" s="7"/>
      <c r="J22" s="7"/>
      <c r="K22" s="7"/>
      <c r="L22" s="137" t="str">
        <f>L15</f>
        <v>Eletricista</v>
      </c>
    </row>
    <row r="23" spans="2:12" x14ac:dyDescent="0.25">
      <c r="B23" s="127">
        <v>4</v>
      </c>
      <c r="C23" s="7" t="s">
        <v>23</v>
      </c>
      <c r="D23" s="7"/>
      <c r="E23" s="7"/>
      <c r="F23" s="7"/>
      <c r="G23" s="7"/>
      <c r="H23" s="7"/>
      <c r="I23" s="7"/>
      <c r="J23" s="7"/>
      <c r="K23" s="7"/>
      <c r="L23" s="23" t="s">
        <v>460</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40">
        <v>0.3</v>
      </c>
      <c r="K27" s="25"/>
      <c r="L27" s="141">
        <f>J27*L26</f>
        <v>671.43</v>
      </c>
    </row>
    <row r="28" spans="2:12" x14ac:dyDescent="0.25">
      <c r="B28" s="531" t="s">
        <v>30</v>
      </c>
      <c r="C28" s="27" t="s">
        <v>31</v>
      </c>
      <c r="D28" s="27"/>
      <c r="E28" s="27"/>
      <c r="F28" s="25" t="s">
        <v>32</v>
      </c>
      <c r="G28" s="25"/>
      <c r="H28" s="27"/>
      <c r="I28" s="27"/>
      <c r="J28" s="27"/>
      <c r="K28" s="27"/>
      <c r="L28" s="532">
        <f>0*L26</f>
        <v>0</v>
      </c>
    </row>
    <row r="29" spans="2:12" x14ac:dyDescent="0.25">
      <c r="B29" s="531"/>
      <c r="C29" s="29"/>
      <c r="D29" s="29"/>
      <c r="E29" s="29"/>
      <c r="F29" s="30" t="s">
        <v>33</v>
      </c>
      <c r="G29" s="30"/>
      <c r="H29" s="29"/>
      <c r="I29" s="30" t="s">
        <v>34</v>
      </c>
      <c r="J29" s="142"/>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5" x14ac:dyDescent="0.25">
      <c r="B33" s="127" t="s">
        <v>41</v>
      </c>
      <c r="C33" s="29" t="s">
        <v>42</v>
      </c>
      <c r="D33" s="29"/>
      <c r="E33" s="29"/>
      <c r="F33" s="30"/>
      <c r="G33" s="30"/>
      <c r="H33" s="29"/>
      <c r="I33" s="30"/>
      <c r="J33" s="31"/>
      <c r="K33" s="30"/>
      <c r="L33" s="141">
        <v>0</v>
      </c>
    </row>
    <row r="34" spans="2:15" x14ac:dyDescent="0.25">
      <c r="B34" s="127" t="s">
        <v>43</v>
      </c>
      <c r="C34" s="7" t="s">
        <v>44</v>
      </c>
      <c r="D34" s="7"/>
      <c r="E34" s="7"/>
      <c r="F34" s="509"/>
      <c r="G34" s="509"/>
      <c r="H34" s="509"/>
      <c r="I34" s="509"/>
      <c r="J34" s="509"/>
      <c r="K34" s="509"/>
      <c r="L34" s="144">
        <v>0</v>
      </c>
    </row>
    <row r="35" spans="2:15" x14ac:dyDescent="0.25">
      <c r="B35" s="517" t="s">
        <v>45</v>
      </c>
      <c r="C35" s="517"/>
      <c r="D35" s="517"/>
      <c r="E35" s="517"/>
      <c r="F35" s="517"/>
      <c r="G35" s="35"/>
      <c r="H35" s="35"/>
      <c r="I35" s="35"/>
      <c r="J35" s="35"/>
      <c r="K35" s="35"/>
      <c r="L35" s="145">
        <f>SUM(L26:L34)</f>
        <v>2909.5299999999997</v>
      </c>
    </row>
    <row r="36" spans="2:15" ht="2.25" customHeight="1" x14ac:dyDescent="0.25">
      <c r="B36" s="135"/>
      <c r="C36" s="19"/>
      <c r="D36" s="19"/>
      <c r="E36" s="19"/>
      <c r="F36" s="19"/>
      <c r="G36" s="19"/>
      <c r="H36" s="19"/>
      <c r="I36" s="19"/>
      <c r="J36" s="19"/>
      <c r="K36" s="19"/>
      <c r="L36" s="132"/>
    </row>
    <row r="37" spans="2:15" x14ac:dyDescent="0.25">
      <c r="B37" s="527" t="s">
        <v>46</v>
      </c>
      <c r="C37" s="527"/>
      <c r="D37" s="527"/>
      <c r="E37" s="527"/>
      <c r="F37" s="527"/>
      <c r="G37" s="527"/>
      <c r="H37" s="37"/>
      <c r="I37" s="37"/>
      <c r="J37" s="37"/>
      <c r="K37" s="38"/>
      <c r="L37" s="146" t="s">
        <v>47</v>
      </c>
    </row>
    <row r="38" spans="2:15" x14ac:dyDescent="0.25">
      <c r="B38" s="127" t="s">
        <v>26</v>
      </c>
      <c r="C38" s="7" t="s">
        <v>48</v>
      </c>
      <c r="D38" s="7"/>
      <c r="E38" s="7"/>
      <c r="F38" s="7"/>
      <c r="G38" s="7"/>
      <c r="H38" s="7"/>
      <c r="I38" s="39" t="s">
        <v>107</v>
      </c>
      <c r="J38" s="32"/>
      <c r="K38" s="21">
        <f>'Super. Adm.'!K38</f>
        <v>40.5</v>
      </c>
      <c r="L38" s="118">
        <f>K38*22.58</f>
        <v>914.4899999999999</v>
      </c>
    </row>
    <row r="39" spans="2:15" x14ac:dyDescent="0.25">
      <c r="B39" s="127" t="s">
        <v>28</v>
      </c>
      <c r="C39" s="7" t="s">
        <v>50</v>
      </c>
      <c r="D39" s="7"/>
      <c r="E39" s="7"/>
      <c r="F39" s="7"/>
      <c r="G39" s="7"/>
      <c r="H39" s="7"/>
      <c r="I39" s="7"/>
      <c r="J39" s="7"/>
      <c r="K39" s="44"/>
      <c r="L39" s="147">
        <v>0</v>
      </c>
    </row>
    <row r="40" spans="2:15" x14ac:dyDescent="0.25">
      <c r="B40" s="127" t="s">
        <v>30</v>
      </c>
      <c r="C40" s="7" t="s">
        <v>51</v>
      </c>
      <c r="D40" s="7"/>
      <c r="E40" s="7"/>
      <c r="F40" s="7"/>
      <c r="G40" s="7"/>
      <c r="H40" s="7"/>
      <c r="I40" s="39" t="s">
        <v>353</v>
      </c>
      <c r="J40" s="32"/>
      <c r="K40" s="118">
        <v>5.5</v>
      </c>
      <c r="L40" s="262">
        <f>IF((K40*2*22.58-(0.06*L26))&lt;=0,0,(K40*2*22.58-(0.06*L26)))</f>
        <v>114.09399999999999</v>
      </c>
      <c r="N40" s="260"/>
      <c r="O40" s="260"/>
    </row>
    <row r="41" spans="2:15" x14ac:dyDescent="0.25">
      <c r="B41" s="127" t="s">
        <v>35</v>
      </c>
      <c r="C41" s="7" t="s">
        <v>52</v>
      </c>
      <c r="D41" s="7"/>
      <c r="E41" s="7"/>
      <c r="F41" s="7"/>
      <c r="G41" s="7"/>
      <c r="H41" s="7"/>
      <c r="I41" s="7"/>
      <c r="J41" s="7"/>
      <c r="K41" s="44"/>
      <c r="L41" s="149">
        <v>0</v>
      </c>
    </row>
    <row r="42" spans="2:15" x14ac:dyDescent="0.25">
      <c r="B42" s="127" t="s">
        <v>37</v>
      </c>
      <c r="C42" s="7" t="s">
        <v>53</v>
      </c>
      <c r="D42" s="7"/>
      <c r="E42" s="7"/>
      <c r="F42" s="7"/>
      <c r="G42" s="7"/>
      <c r="H42" s="7"/>
      <c r="I42" s="7"/>
      <c r="J42" s="7"/>
      <c r="K42" s="44"/>
      <c r="L42" s="275">
        <f>'Super. Adm.'!L42</f>
        <v>2.75</v>
      </c>
    </row>
    <row r="43" spans="2:15" x14ac:dyDescent="0.25">
      <c r="B43" s="127" t="s">
        <v>39</v>
      </c>
      <c r="C43" s="7" t="s">
        <v>54</v>
      </c>
      <c r="D43" s="7"/>
      <c r="E43" s="7"/>
      <c r="F43" s="7"/>
      <c r="G43" s="7"/>
      <c r="H43" s="7"/>
      <c r="I43" s="7"/>
      <c r="J43" s="7"/>
      <c r="K43" s="44"/>
      <c r="L43" s="118">
        <f>'Super. Adm.'!L43</f>
        <v>11.92</v>
      </c>
    </row>
    <row r="44" spans="2:15" x14ac:dyDescent="0.25">
      <c r="B44" s="127" t="s">
        <v>41</v>
      </c>
      <c r="C44" s="7" t="s">
        <v>55</v>
      </c>
      <c r="D44" s="7"/>
      <c r="E44" s="7"/>
      <c r="F44" s="7"/>
      <c r="G44" s="7"/>
      <c r="H44" s="7"/>
      <c r="I44" s="7"/>
      <c r="J44" s="7"/>
      <c r="K44" s="44"/>
      <c r="L44" s="150">
        <v>0</v>
      </c>
    </row>
    <row r="45" spans="2:15" x14ac:dyDescent="0.25">
      <c r="B45" s="151" t="s">
        <v>43</v>
      </c>
      <c r="C45" s="51" t="s">
        <v>113</v>
      </c>
      <c r="D45" s="51"/>
      <c r="E45" s="51" t="s">
        <v>114</v>
      </c>
      <c r="F45" s="51"/>
      <c r="G45" s="152"/>
      <c r="H45" s="152"/>
      <c r="I45" s="152"/>
      <c r="J45" s="152"/>
      <c r="K45" s="152"/>
      <c r="L45" s="153">
        <f>'Super. Adm.'!L45</f>
        <v>175.76</v>
      </c>
    </row>
    <row r="46" spans="2:15" x14ac:dyDescent="0.25">
      <c r="B46" s="154" t="s">
        <v>56</v>
      </c>
      <c r="C46" s="7"/>
      <c r="D46" s="7"/>
      <c r="E46" s="7"/>
      <c r="F46" s="7"/>
      <c r="G46" s="7"/>
      <c r="H46" s="7"/>
      <c r="I46" s="7"/>
      <c r="J46" s="7"/>
      <c r="K46" s="7"/>
      <c r="L46" s="155">
        <f>SUM(L38:L45)</f>
        <v>1219.0139999999999</v>
      </c>
    </row>
    <row r="47" spans="2:15" x14ac:dyDescent="0.25">
      <c r="B47" s="527" t="s">
        <v>57</v>
      </c>
      <c r="C47" s="527"/>
      <c r="D47" s="527"/>
      <c r="E47" s="527"/>
      <c r="F47" s="527"/>
      <c r="G47" s="37"/>
      <c r="H47" s="37"/>
      <c r="I47" s="37"/>
      <c r="J47" s="37"/>
      <c r="K47" s="37"/>
      <c r="L47" s="156" t="s">
        <v>47</v>
      </c>
    </row>
    <row r="48" spans="2:15" x14ac:dyDescent="0.25">
      <c r="B48" s="127" t="s">
        <v>26</v>
      </c>
      <c r="C48" s="528" t="s">
        <v>115</v>
      </c>
      <c r="D48" s="528"/>
      <c r="E48" s="528"/>
      <c r="F48" s="528"/>
      <c r="G48" s="157" t="s">
        <v>116</v>
      </c>
      <c r="H48" s="158"/>
      <c r="I48" s="158"/>
      <c r="J48" s="158"/>
      <c r="K48" s="159"/>
      <c r="L48" s="160">
        <f>UNIFORME!S4</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1070.70704</v>
      </c>
    </row>
    <row r="57" spans="2:12" x14ac:dyDescent="0.25">
      <c r="B57" s="50" t="s">
        <v>26</v>
      </c>
      <c r="C57" s="51" t="s">
        <v>65</v>
      </c>
      <c r="D57" s="51"/>
      <c r="E57" s="51"/>
      <c r="F57" s="51"/>
      <c r="G57" s="51"/>
      <c r="H57" s="51"/>
      <c r="I57" s="51"/>
      <c r="J57" s="51"/>
      <c r="K57" s="353">
        <v>0.2</v>
      </c>
      <c r="L57" s="170">
        <f>K57*$L$35</f>
        <v>581.90599999999995</v>
      </c>
    </row>
    <row r="58" spans="2:12" x14ac:dyDescent="0.25">
      <c r="B58" s="50" t="s">
        <v>28</v>
      </c>
      <c r="C58" s="51" t="s">
        <v>66</v>
      </c>
      <c r="D58" s="51"/>
      <c r="E58" s="51"/>
      <c r="F58" s="51"/>
      <c r="G58" s="51"/>
      <c r="H58" s="51"/>
      <c r="I58" s="51"/>
      <c r="J58" s="51"/>
      <c r="K58" s="353">
        <v>1.4999999999999999E-2</v>
      </c>
      <c r="L58" s="170">
        <f t="shared" ref="L57:L64" si="0">K58*$L$35</f>
        <v>43.642949999999992</v>
      </c>
    </row>
    <row r="59" spans="2:12" x14ac:dyDescent="0.25">
      <c r="B59" s="50" t="s">
        <v>30</v>
      </c>
      <c r="C59" s="51" t="s">
        <v>67</v>
      </c>
      <c r="D59" s="51"/>
      <c r="E59" s="51"/>
      <c r="F59" s="51"/>
      <c r="G59" s="51"/>
      <c r="H59" s="51"/>
      <c r="I59" s="51"/>
      <c r="J59" s="51"/>
      <c r="K59" s="353">
        <v>0.01</v>
      </c>
      <c r="L59" s="170">
        <f t="shared" si="0"/>
        <v>29.095299999999998</v>
      </c>
    </row>
    <row r="60" spans="2:12" x14ac:dyDescent="0.25">
      <c r="B60" s="50" t="s">
        <v>35</v>
      </c>
      <c r="C60" s="51" t="s">
        <v>68</v>
      </c>
      <c r="D60" s="51"/>
      <c r="E60" s="51"/>
      <c r="F60" s="51"/>
      <c r="G60" s="51"/>
      <c r="H60" s="51"/>
      <c r="I60" s="51"/>
      <c r="J60" s="51"/>
      <c r="K60" s="353">
        <v>2E-3</v>
      </c>
      <c r="L60" s="170">
        <f t="shared" si="0"/>
        <v>5.8190599999999995</v>
      </c>
    </row>
    <row r="61" spans="2:12" x14ac:dyDescent="0.25">
      <c r="B61" s="50" t="s">
        <v>37</v>
      </c>
      <c r="C61" s="51" t="s">
        <v>69</v>
      </c>
      <c r="D61" s="51"/>
      <c r="E61" s="51"/>
      <c r="F61" s="51"/>
      <c r="G61" s="51"/>
      <c r="H61" s="51"/>
      <c r="I61" s="51"/>
      <c r="J61" s="51"/>
      <c r="K61" s="353">
        <v>2.5000000000000001E-2</v>
      </c>
      <c r="L61" s="170">
        <f t="shared" si="0"/>
        <v>72.738249999999994</v>
      </c>
    </row>
    <row r="62" spans="2:12" x14ac:dyDescent="0.25">
      <c r="B62" s="50" t="s">
        <v>39</v>
      </c>
      <c r="C62" s="51" t="s">
        <v>70</v>
      </c>
      <c r="D62" s="51"/>
      <c r="E62" s="51"/>
      <c r="F62" s="51"/>
      <c r="G62" s="51"/>
      <c r="H62" s="51"/>
      <c r="I62" s="51"/>
      <c r="J62" s="51"/>
      <c r="K62" s="353">
        <v>0.08</v>
      </c>
      <c r="L62" s="170">
        <f t="shared" si="0"/>
        <v>232.76239999999999</v>
      </c>
    </row>
    <row r="63" spans="2:12" x14ac:dyDescent="0.25">
      <c r="B63" s="50" t="s">
        <v>41</v>
      </c>
      <c r="C63" s="343" t="s">
        <v>453</v>
      </c>
      <c r="D63" s="51"/>
      <c r="E63" s="51"/>
      <c r="F63" s="51"/>
      <c r="G63" s="51"/>
      <c r="H63" s="51"/>
      <c r="I63" s="51"/>
      <c r="J63" s="51"/>
      <c r="K63" s="353">
        <v>0.03</v>
      </c>
      <c r="L63" s="170">
        <f t="shared" si="0"/>
        <v>87.285899999999984</v>
      </c>
    </row>
    <row r="64" spans="2:12" x14ac:dyDescent="0.25">
      <c r="B64" s="50" t="s">
        <v>43</v>
      </c>
      <c r="C64" s="51" t="s">
        <v>71</v>
      </c>
      <c r="D64" s="51"/>
      <c r="E64" s="51"/>
      <c r="F64" s="51"/>
      <c r="G64" s="51"/>
      <c r="H64" s="51"/>
      <c r="I64" s="51"/>
      <c r="J64" s="51"/>
      <c r="K64" s="353">
        <v>6.0000000000000001E-3</v>
      </c>
      <c r="L64" s="170">
        <f t="shared" si="0"/>
        <v>17.457179999999997</v>
      </c>
    </row>
    <row r="65" spans="2:14" x14ac:dyDescent="0.25">
      <c r="B65" s="67" t="s">
        <v>72</v>
      </c>
      <c r="C65" s="68"/>
      <c r="D65" s="68"/>
      <c r="E65" s="68"/>
      <c r="F65" s="68"/>
      <c r="G65" s="68"/>
      <c r="H65" s="68"/>
      <c r="I65" s="68"/>
      <c r="J65" s="68"/>
      <c r="K65" s="359">
        <f>SUM(K66:K68)</f>
        <v>0.15198480000000003</v>
      </c>
      <c r="L65" s="85">
        <f>SUM(L66:L68)</f>
        <v>442.20433514400003</v>
      </c>
    </row>
    <row r="66" spans="2:14" x14ac:dyDescent="0.25">
      <c r="B66" s="50" t="s">
        <v>26</v>
      </c>
      <c r="C66" s="51" t="s">
        <v>73</v>
      </c>
      <c r="D66" s="51"/>
      <c r="E66" s="51"/>
      <c r="F66" s="51"/>
      <c r="G66" s="51"/>
      <c r="H66" s="51"/>
      <c r="I66" s="51"/>
      <c r="J66" s="51"/>
      <c r="K66" s="353">
        <v>8.3299999999999999E-2</v>
      </c>
      <c r="L66" s="170">
        <f>K66*$L$35</f>
        <v>242.36384899999999</v>
      </c>
    </row>
    <row r="67" spans="2:14" x14ac:dyDescent="0.25">
      <c r="B67" s="50" t="s">
        <v>28</v>
      </c>
      <c r="C67" s="51" t="s">
        <v>74</v>
      </c>
      <c r="D67" s="51"/>
      <c r="E67" s="51"/>
      <c r="F67" s="51"/>
      <c r="G67" s="51"/>
      <c r="H67" s="51"/>
      <c r="I67" s="51"/>
      <c r="J67" s="51"/>
      <c r="K67" s="353">
        <v>2.7799999999999998E-2</v>
      </c>
      <c r="L67" s="170">
        <f>K67*$L$35</f>
        <v>80.884933999999987</v>
      </c>
    </row>
    <row r="68" spans="2:14" x14ac:dyDescent="0.25">
      <c r="B68" s="50" t="s">
        <v>30</v>
      </c>
      <c r="C68" s="51" t="s">
        <v>75</v>
      </c>
      <c r="D68" s="51"/>
      <c r="E68" s="51"/>
      <c r="F68" s="51"/>
      <c r="G68" s="51"/>
      <c r="H68" s="51"/>
      <c r="I68" s="51"/>
      <c r="J68" s="51"/>
      <c r="K68" s="353">
        <f>$K$56*SUM(K66:K67)</f>
        <v>4.0884800000000013E-2</v>
      </c>
      <c r="L68" s="170">
        <f>K68*$L$35</f>
        <v>118.95555214400002</v>
      </c>
    </row>
    <row r="69" spans="2:14" x14ac:dyDescent="0.25">
      <c r="B69" s="67" t="s">
        <v>76</v>
      </c>
      <c r="C69" s="73"/>
      <c r="D69" s="73"/>
      <c r="E69" s="73"/>
      <c r="F69" s="73"/>
      <c r="G69" s="73"/>
      <c r="H69" s="73"/>
      <c r="I69" s="73"/>
      <c r="J69" s="73"/>
      <c r="K69" s="357">
        <f>SUM(K70:K71)</f>
        <v>2.2166666666666667E-4</v>
      </c>
      <c r="L69" s="85">
        <f>SUM(L70:L71)</f>
        <v>0.64494581666666662</v>
      </c>
      <c r="N69" s="260"/>
    </row>
    <row r="70" spans="2:14" x14ac:dyDescent="0.25">
      <c r="B70" s="50" t="s">
        <v>26</v>
      </c>
      <c r="C70" s="51" t="s">
        <v>366</v>
      </c>
      <c r="D70" s="51"/>
      <c r="E70" s="51"/>
      <c r="F70" s="51"/>
      <c r="G70" s="51"/>
      <c r="H70" s="51"/>
      <c r="I70" s="51"/>
      <c r="J70" s="51"/>
      <c r="K70" s="356">
        <f>(((1/12*4)+(1/12*4)+(1/3*1/12*4))/12*0.0025)</f>
        <v>1.6203703703703703E-4</v>
      </c>
      <c r="L70" s="170">
        <f>K70*$L$35</f>
        <v>0.47145162037037031</v>
      </c>
    </row>
    <row r="71" spans="2:14" x14ac:dyDescent="0.25">
      <c r="B71" s="50" t="s">
        <v>28</v>
      </c>
      <c r="C71" s="51" t="s">
        <v>367</v>
      </c>
      <c r="D71" s="74"/>
      <c r="E71" s="74"/>
      <c r="F71" s="74"/>
      <c r="G71" s="74"/>
      <c r="H71" s="74"/>
      <c r="I71" s="74"/>
      <c r="J71" s="74"/>
      <c r="K71" s="356">
        <f>K56*K70</f>
        <v>5.9629629629629644E-5</v>
      </c>
      <c r="L71" s="170">
        <f>K71*$L$35</f>
        <v>0.17349419629629631</v>
      </c>
    </row>
    <row r="72" spans="2:14" x14ac:dyDescent="0.25">
      <c r="B72" s="67" t="s">
        <v>77</v>
      </c>
      <c r="C72" s="73"/>
      <c r="D72" s="73"/>
      <c r="E72" s="73"/>
      <c r="F72" s="73"/>
      <c r="G72" s="73"/>
      <c r="H72" s="73"/>
      <c r="I72" s="73"/>
      <c r="J72" s="73"/>
      <c r="K72" s="71">
        <f>SUM(K73:K78)</f>
        <v>5.2080283022222222E-2</v>
      </c>
      <c r="L72" s="85">
        <f>SUM(L73:L78)</f>
        <v>151.52914586164621</v>
      </c>
    </row>
    <row r="73" spans="2:14" x14ac:dyDescent="0.25">
      <c r="B73" s="50" t="s">
        <v>26</v>
      </c>
      <c r="C73" s="51" t="s">
        <v>78</v>
      </c>
      <c r="D73" s="51"/>
      <c r="E73" s="51"/>
      <c r="F73" s="51"/>
      <c r="G73" s="51"/>
      <c r="H73" s="75"/>
      <c r="I73" s="75"/>
      <c r="J73" s="76"/>
      <c r="K73" s="338">
        <f>100%*(1/12)*0.035+(0.0833+0.1111)*0.29%</f>
        <v>3.4804266666666668E-3</v>
      </c>
      <c r="L73" s="170">
        <f t="shared" ref="L73:L78" si="1">K73*$L$35</f>
        <v>10.126405799466665</v>
      </c>
    </row>
    <row r="74" spans="2:14" x14ac:dyDescent="0.25">
      <c r="B74" s="50" t="s">
        <v>28</v>
      </c>
      <c r="C74" s="51" t="s">
        <v>454</v>
      </c>
      <c r="D74" s="77"/>
      <c r="E74" s="51"/>
      <c r="F74" s="75"/>
      <c r="G74" s="75"/>
      <c r="H74" s="75"/>
      <c r="I74" s="78"/>
      <c r="J74" s="75"/>
      <c r="K74" s="355">
        <f>K62*K73</f>
        <v>2.7843413333333334E-4</v>
      </c>
      <c r="L74" s="170">
        <f t="shared" si="1"/>
        <v>0.81011246395733327</v>
      </c>
    </row>
    <row r="75" spans="2:14" x14ac:dyDescent="0.25">
      <c r="B75" s="50" t="s">
        <v>30</v>
      </c>
      <c r="C75" s="79" t="s">
        <v>79</v>
      </c>
      <c r="D75" s="74"/>
      <c r="E75" s="74"/>
      <c r="F75" s="74"/>
      <c r="G75" s="74"/>
      <c r="H75" s="74"/>
      <c r="I75" s="74"/>
      <c r="J75" s="74"/>
      <c r="K75" s="338">
        <f>(50%*8%)*((1+(1/12))+(1/3*1/12))*5%/10</f>
        <v>2.2222222222222223E-4</v>
      </c>
      <c r="L75" s="170">
        <f t="shared" si="1"/>
        <v>0.64656222222222215</v>
      </c>
    </row>
    <row r="76" spans="2:14" x14ac:dyDescent="0.25">
      <c r="B76" s="50" t="s">
        <v>35</v>
      </c>
      <c r="C76" s="51" t="s">
        <v>117</v>
      </c>
      <c r="D76" s="51"/>
      <c r="E76" s="51"/>
      <c r="F76" s="80"/>
      <c r="G76" s="80"/>
      <c r="H76" s="80"/>
      <c r="I76" s="80"/>
      <c r="J76" s="76"/>
      <c r="K76" s="338">
        <f>1/30*7/12</f>
        <v>1.9444444444444445E-2</v>
      </c>
      <c r="L76" s="170">
        <f t="shared" si="1"/>
        <v>56.574194444444437</v>
      </c>
    </row>
    <row r="77" spans="2:14" x14ac:dyDescent="0.25">
      <c r="B77" s="50" t="s">
        <v>37</v>
      </c>
      <c r="C77" s="51" t="s">
        <v>455</v>
      </c>
      <c r="D77" s="51"/>
      <c r="E77" s="51"/>
      <c r="F77" s="51"/>
      <c r="G77" s="51"/>
      <c r="H77" s="51"/>
      <c r="I77" s="81"/>
      <c r="J77" s="76"/>
      <c r="K77" s="352">
        <f>K56*K76</f>
        <v>7.1555555555555574E-3</v>
      </c>
      <c r="L77" s="170">
        <f t="shared" si="1"/>
        <v>20.81930355555556</v>
      </c>
    </row>
    <row r="78" spans="2:14" x14ac:dyDescent="0.25">
      <c r="B78" s="50" t="s">
        <v>39</v>
      </c>
      <c r="C78" s="79" t="s">
        <v>456</v>
      </c>
      <c r="D78" s="80"/>
      <c r="E78" s="80"/>
      <c r="F78" s="80"/>
      <c r="G78" s="80"/>
      <c r="H78" s="80"/>
      <c r="I78" s="80"/>
      <c r="J78" s="80"/>
      <c r="K78" s="352">
        <f>(1+0.0833+0.0833+0.0278)*0.5*0.08*0.9*50%</f>
        <v>2.14992E-2</v>
      </c>
      <c r="L78" s="170">
        <f t="shared" si="1"/>
        <v>62.552567375999992</v>
      </c>
    </row>
    <row r="79" spans="2:14" x14ac:dyDescent="0.25">
      <c r="B79" s="82" t="s">
        <v>80</v>
      </c>
      <c r="C79" s="83"/>
      <c r="D79" s="83"/>
      <c r="E79" s="83"/>
      <c r="F79" s="83"/>
      <c r="G79" s="83"/>
      <c r="H79" s="83"/>
      <c r="I79" s="83"/>
      <c r="J79" s="83"/>
      <c r="K79" s="84">
        <f>SUM(K80:K87)</f>
        <v>0.13448694520547946</v>
      </c>
      <c r="L79" s="85">
        <f>SUM(L80:L87)</f>
        <v>391.29380168369858</v>
      </c>
    </row>
    <row r="80" spans="2:14" x14ac:dyDescent="0.25">
      <c r="B80" s="50" t="s">
        <v>26</v>
      </c>
      <c r="C80" s="51" t="s">
        <v>81</v>
      </c>
      <c r="D80" s="51"/>
      <c r="E80" s="51"/>
      <c r="F80" s="51"/>
      <c r="G80" s="51"/>
      <c r="H80" s="51"/>
      <c r="I80" s="51"/>
      <c r="J80" s="51"/>
      <c r="K80" s="338">
        <f>1/12</f>
        <v>8.3333333333333329E-2</v>
      </c>
      <c r="L80" s="170">
        <f t="shared" ref="L80:L87" si="2">$L$35*K80</f>
        <v>242.46083333333331</v>
      </c>
      <c r="N80" s="280"/>
    </row>
    <row r="81" spans="2:12" x14ac:dyDescent="0.25">
      <c r="B81" s="50" t="s">
        <v>28</v>
      </c>
      <c r="C81" s="51" t="s">
        <v>457</v>
      </c>
      <c r="D81" s="51"/>
      <c r="E81" s="51"/>
      <c r="F81" s="86"/>
      <c r="G81" s="86"/>
      <c r="H81" s="86"/>
      <c r="I81" s="51"/>
      <c r="J81" s="51"/>
      <c r="K81" s="338">
        <f>(((4.14/30)/12))*100%</f>
        <v>1.1499999999999998E-2</v>
      </c>
      <c r="L81" s="170">
        <f t="shared" si="2"/>
        <v>33.459594999999993</v>
      </c>
    </row>
    <row r="82" spans="2:12" x14ac:dyDescent="0.25">
      <c r="B82" s="50" t="s">
        <v>30</v>
      </c>
      <c r="C82" s="51" t="s">
        <v>458</v>
      </c>
      <c r="D82" s="51"/>
      <c r="E82" s="51"/>
      <c r="F82" s="51"/>
      <c r="G82" s="51"/>
      <c r="H82" s="51"/>
      <c r="I82" s="51"/>
      <c r="J82" s="51"/>
      <c r="K82" s="354">
        <f>((5/30)/12)*1.5/100</f>
        <v>2.0833333333333332E-4</v>
      </c>
      <c r="L82" s="170">
        <f t="shared" si="2"/>
        <v>0.60615208333333326</v>
      </c>
    </row>
    <row r="83" spans="2:12" x14ac:dyDescent="0.25">
      <c r="B83" s="50" t="s">
        <v>35</v>
      </c>
      <c r="C83" s="51" t="s">
        <v>82</v>
      </c>
      <c r="D83" s="51"/>
      <c r="E83" s="51"/>
      <c r="F83" s="86"/>
      <c r="G83" s="86"/>
      <c r="H83" s="86"/>
      <c r="I83" s="51"/>
      <c r="J83" s="51"/>
      <c r="K83" s="338">
        <f>(((3/365)*5%)+((2/365)*2%)+((4/365)*2%))</f>
        <v>7.3972602739726025E-4</v>
      </c>
      <c r="L83" s="170">
        <f t="shared" si="2"/>
        <v>2.1522550684931505</v>
      </c>
    </row>
    <row r="84" spans="2:12" x14ac:dyDescent="0.25">
      <c r="B84" s="50" t="s">
        <v>37</v>
      </c>
      <c r="C84" s="51" t="s">
        <v>83</v>
      </c>
      <c r="D84" s="51"/>
      <c r="E84" s="51"/>
      <c r="F84" s="86"/>
      <c r="G84" s="86"/>
      <c r="H84" s="86"/>
      <c r="I84" s="51"/>
      <c r="J84" s="51"/>
      <c r="K84" s="354">
        <f>(0.91/30)*(1/12)</f>
        <v>2.5277777777777777E-3</v>
      </c>
      <c r="L84" s="170">
        <f t="shared" si="2"/>
        <v>7.3546452777777764</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105.26032092076106</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1070.70704</v>
      </c>
    </row>
    <row r="94" spans="2:12" x14ac:dyDescent="0.25">
      <c r="B94" s="164" t="s">
        <v>72</v>
      </c>
      <c r="C94" s="97"/>
      <c r="D94" s="97"/>
      <c r="E94" s="97"/>
      <c r="F94" s="97"/>
      <c r="G94" s="97"/>
      <c r="H94" s="97"/>
      <c r="I94" s="97"/>
      <c r="J94" s="97"/>
      <c r="K94" s="97"/>
      <c r="L94" s="174">
        <f>L65</f>
        <v>442.20433514400003</v>
      </c>
    </row>
    <row r="95" spans="2:12" x14ac:dyDescent="0.25">
      <c r="B95" s="164" t="s">
        <v>76</v>
      </c>
      <c r="C95" s="97"/>
      <c r="D95" s="97"/>
      <c r="E95" s="97"/>
      <c r="F95" s="97"/>
      <c r="G95" s="97"/>
      <c r="H95" s="97"/>
      <c r="I95" s="97"/>
      <c r="J95" s="97"/>
      <c r="K95" s="97"/>
      <c r="L95" s="174">
        <f>L69</f>
        <v>0.64494581666666662</v>
      </c>
    </row>
    <row r="96" spans="2:12" x14ac:dyDescent="0.25">
      <c r="B96" s="164" t="s">
        <v>77</v>
      </c>
      <c r="C96" s="97"/>
      <c r="D96" s="97"/>
      <c r="E96" s="97"/>
      <c r="F96" s="97"/>
      <c r="G96" s="97"/>
      <c r="H96" s="97"/>
      <c r="I96" s="97"/>
      <c r="J96" s="97"/>
      <c r="K96" s="97"/>
      <c r="L96" s="174">
        <f>L72</f>
        <v>151.52914586164621</v>
      </c>
    </row>
    <row r="97" spans="2:12" x14ac:dyDescent="0.25">
      <c r="B97" s="164" t="s">
        <v>80</v>
      </c>
      <c r="C97" s="97"/>
      <c r="D97" s="97"/>
      <c r="E97" s="97"/>
      <c r="F97" s="97"/>
      <c r="G97" s="97"/>
      <c r="H97" s="97"/>
      <c r="I97" s="97"/>
      <c r="J97" s="97"/>
      <c r="K97" s="97"/>
      <c r="L97" s="174">
        <f>L79</f>
        <v>391.29380168369858</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2056.3792685060116</v>
      </c>
    </row>
    <row r="100" spans="2:12" ht="2.25" customHeight="1" x14ac:dyDescent="0.25">
      <c r="B100" s="166"/>
      <c r="C100" s="63"/>
      <c r="D100" s="63"/>
      <c r="E100" s="63"/>
      <c r="F100" s="63"/>
      <c r="G100" s="63"/>
      <c r="H100" s="63"/>
      <c r="I100" s="63"/>
      <c r="J100" s="63"/>
      <c r="K100" s="63"/>
      <c r="L100" s="175"/>
    </row>
    <row r="101" spans="2:12" ht="15.75" x14ac:dyDescent="0.25">
      <c r="B101" s="522" t="s">
        <v>118</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2909.5299999999997</v>
      </c>
    </row>
    <row r="104" spans="2:12" x14ac:dyDescent="0.25">
      <c r="B104" s="151" t="s">
        <v>28</v>
      </c>
      <c r="C104" s="51" t="s">
        <v>46</v>
      </c>
      <c r="D104" s="102"/>
      <c r="E104" s="102"/>
      <c r="F104" s="102"/>
      <c r="G104" s="102"/>
      <c r="H104" s="102"/>
      <c r="I104" s="102"/>
      <c r="J104" s="102"/>
      <c r="K104" s="102"/>
      <c r="L104" s="171">
        <f>L46</f>
        <v>1219.0139999999999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2056.3792685060116</v>
      </c>
    </row>
    <row r="107" spans="2:12" x14ac:dyDescent="0.25">
      <c r="B107" s="523" t="s">
        <v>91</v>
      </c>
      <c r="C107" s="523"/>
      <c r="D107" s="523"/>
      <c r="E107" s="523"/>
      <c r="F107" s="523"/>
      <c r="G107" s="523"/>
      <c r="H107" s="523"/>
      <c r="I107" s="523"/>
      <c r="J107" s="523"/>
      <c r="K107" s="523"/>
      <c r="L107" s="177">
        <f>SUM(L103:L106)</f>
        <v>6184.9232685060115</v>
      </c>
    </row>
    <row r="108" spans="2:12" ht="15.75" customHeight="1" x14ac:dyDescent="0.25">
      <c r="B108" s="524" t="s">
        <v>92</v>
      </c>
      <c r="C108" s="524"/>
      <c r="D108" s="524"/>
      <c r="E108" s="524"/>
      <c r="F108" s="524"/>
      <c r="G108" s="524"/>
      <c r="H108" s="524"/>
      <c r="I108" s="105"/>
      <c r="J108" s="105"/>
      <c r="K108" s="105"/>
      <c r="L108" s="178">
        <f>L107</f>
        <v>6184.9232685060115</v>
      </c>
    </row>
    <row r="109" spans="2:12" ht="3.75" customHeight="1" x14ac:dyDescent="0.25">
      <c r="B109" s="166"/>
      <c r="C109" s="63"/>
      <c r="D109" s="63"/>
      <c r="E109" s="63"/>
      <c r="F109" s="63"/>
      <c r="G109" s="63"/>
      <c r="H109" s="63"/>
      <c r="I109" s="63"/>
      <c r="J109" s="63"/>
      <c r="K109" s="63"/>
      <c r="L109" s="167"/>
    </row>
    <row r="110" spans="2:12" ht="15.75" x14ac:dyDescent="0.25">
      <c r="B110" s="525" t="s">
        <v>119</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Eletricista</v>
      </c>
      <c r="C112" s="518"/>
      <c r="D112" s="518"/>
      <c r="E112" s="491">
        <f>L108</f>
        <v>6184.9232685060115</v>
      </c>
      <c r="F112" s="491"/>
      <c r="G112" s="492">
        <v>1</v>
      </c>
      <c r="H112" s="492"/>
      <c r="I112" s="491">
        <f>E112*G112</f>
        <v>6184.9232685060115</v>
      </c>
      <c r="J112" s="491"/>
      <c r="K112" s="109">
        <f>L17</f>
        <v>3</v>
      </c>
      <c r="L112" s="180">
        <f>I112*K112</f>
        <v>18554.769805518034</v>
      </c>
    </row>
    <row r="113" spans="2:16" ht="15.75" x14ac:dyDescent="0.25">
      <c r="B113" s="519" t="s">
        <v>101</v>
      </c>
      <c r="C113" s="519"/>
      <c r="D113" s="519"/>
      <c r="E113" s="519"/>
      <c r="F113" s="519"/>
      <c r="G113" s="519"/>
      <c r="H113" s="519"/>
      <c r="I113" s="519"/>
      <c r="J113" s="519"/>
      <c r="K113" s="519"/>
      <c r="L113" s="181">
        <f>L112</f>
        <v>18554.769805518034</v>
      </c>
    </row>
    <row r="114" spans="2:16" ht="3" customHeight="1" x14ac:dyDescent="0.25">
      <c r="B114" s="135"/>
      <c r="C114" s="19"/>
      <c r="D114" s="19"/>
      <c r="E114" s="19"/>
      <c r="F114" s="19"/>
      <c r="G114" s="19"/>
      <c r="H114" s="19"/>
      <c r="I114" s="19"/>
      <c r="J114" s="19"/>
      <c r="K114" s="19"/>
      <c r="L114" s="132"/>
    </row>
    <row r="115" spans="2:16" ht="15.75" x14ac:dyDescent="0.25">
      <c r="B115" s="521" t="s">
        <v>120</v>
      </c>
      <c r="C115" s="521"/>
      <c r="D115" s="521"/>
      <c r="E115" s="521"/>
      <c r="F115" s="521"/>
      <c r="G115" s="521"/>
      <c r="H115" s="521"/>
      <c r="I115" s="521"/>
      <c r="J115" s="521"/>
      <c r="K115" s="521"/>
      <c r="L115" s="521"/>
    </row>
    <row r="116" spans="2:16" x14ac:dyDescent="0.25">
      <c r="B116" s="517" t="s">
        <v>103</v>
      </c>
      <c r="C116" s="517"/>
      <c r="D116" s="517"/>
      <c r="E116" s="517"/>
      <c r="F116" s="517"/>
      <c r="G116" s="517"/>
      <c r="H116" s="517"/>
      <c r="I116" s="517"/>
      <c r="J116" s="517"/>
      <c r="K116" s="517"/>
      <c r="L116" s="182" t="s">
        <v>25</v>
      </c>
    </row>
    <row r="117" spans="2:16" x14ac:dyDescent="0.25">
      <c r="B117" s="60" t="s">
        <v>104</v>
      </c>
      <c r="C117" s="97"/>
      <c r="D117" s="97"/>
      <c r="E117" s="97"/>
      <c r="F117" s="97"/>
      <c r="G117" s="97"/>
      <c r="H117" s="97"/>
      <c r="I117" s="97"/>
      <c r="J117" s="97"/>
      <c r="K117" s="97"/>
      <c r="L117" s="112">
        <f>L113</f>
        <v>18554.769805518034</v>
      </c>
    </row>
    <row r="118" spans="2:16" x14ac:dyDescent="0.25">
      <c r="B118" s="60" t="s">
        <v>105</v>
      </c>
      <c r="C118" s="97"/>
      <c r="D118" s="97"/>
      <c r="E118" s="97"/>
      <c r="F118" s="97"/>
      <c r="G118" s="97"/>
      <c r="H118" s="97"/>
      <c r="I118" s="97"/>
      <c r="J118" s="97"/>
      <c r="K118" s="97"/>
      <c r="L118" s="112">
        <f>L117</f>
        <v>18554.769805518034</v>
      </c>
    </row>
    <row r="119" spans="2:16" x14ac:dyDescent="0.25">
      <c r="B119" s="60" t="s">
        <v>106</v>
      </c>
      <c r="C119" s="102"/>
      <c r="D119" s="102"/>
      <c r="E119" s="102"/>
      <c r="F119" s="102"/>
      <c r="G119" s="102"/>
      <c r="H119" s="102"/>
      <c r="I119" s="102"/>
      <c r="J119" s="102"/>
      <c r="K119" s="97"/>
      <c r="L119" s="113">
        <f>Modelo!L120</f>
        <v>30</v>
      </c>
    </row>
    <row r="120" spans="2:16" ht="16.5" customHeight="1" x14ac:dyDescent="0.25">
      <c r="B120" s="489" t="s">
        <v>9514</v>
      </c>
      <c r="C120" s="489"/>
      <c r="D120" s="489"/>
      <c r="E120" s="489"/>
      <c r="F120" s="489"/>
      <c r="G120" s="489"/>
      <c r="H120" s="489"/>
      <c r="I120" s="489"/>
      <c r="J120" s="489"/>
      <c r="K120" s="489"/>
      <c r="L120" s="114">
        <f>L113*L119</f>
        <v>556643.094165541</v>
      </c>
    </row>
    <row r="126" spans="2:16" x14ac:dyDescent="0.25">
      <c r="P126" s="366"/>
    </row>
    <row r="127" spans="2:16" x14ac:dyDescent="0.25">
      <c r="P127" s="366"/>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1.3475000000000001" bottom="0.78749999999999998" header="0.51180555555555496" footer="0.51180555555555496"/>
  <pageSetup paperSize="9" scale="74"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J123"/>
  <sheetViews>
    <sheetView view="pageBreakPreview" zoomScaleNormal="85" zoomScaleSheetLayoutView="100" workbookViewId="0">
      <selection activeCell="J23" sqref="J23"/>
    </sheetView>
  </sheetViews>
  <sheetFormatPr defaultColWidth="9.140625" defaultRowHeight="15" x14ac:dyDescent="0.25"/>
  <cols>
    <col min="1" max="1" width="3.42578125" style="1" customWidth="1"/>
    <col min="2" max="2" width="9.140625" style="1"/>
    <col min="3" max="3" width="11.28515625" style="1" customWidth="1"/>
    <col min="4" max="11" width="9.140625" style="1"/>
    <col min="12" max="12" width="21.140625" style="1" customWidth="1"/>
    <col min="13" max="13" width="3.7109375" style="1" customWidth="1"/>
    <col min="14" max="15" width="9.140625" style="1"/>
    <col min="16" max="16" width="10.5703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121</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Obra'!G11</f>
        <v>3</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Bombeiro</v>
      </c>
    </row>
    <row r="21" spans="2:12" x14ac:dyDescent="0.25">
      <c r="B21" s="127">
        <v>2</v>
      </c>
      <c r="C21" s="7" t="s">
        <v>21</v>
      </c>
      <c r="D21" s="7"/>
      <c r="E21" s="7"/>
      <c r="F21" s="7"/>
      <c r="G21" s="7"/>
      <c r="H21" s="7"/>
      <c r="I21" s="7"/>
      <c r="J21" s="7"/>
      <c r="K21" s="7"/>
      <c r="L21" s="21">
        <f>Eletricista!L21</f>
        <v>2238.1</v>
      </c>
    </row>
    <row r="22" spans="2:12" x14ac:dyDescent="0.25">
      <c r="B22" s="127">
        <v>3</v>
      </c>
      <c r="C22" s="7" t="s">
        <v>22</v>
      </c>
      <c r="D22" s="7"/>
      <c r="E22" s="7"/>
      <c r="F22" s="7"/>
      <c r="G22" s="7"/>
      <c r="H22" s="7"/>
      <c r="I22" s="7"/>
      <c r="J22" s="7"/>
      <c r="K22" s="7"/>
      <c r="L22" s="137" t="str">
        <f>L15</f>
        <v>Bombeiro</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40">
        <v>0</v>
      </c>
    </row>
    <row r="29" spans="2:12" x14ac:dyDescent="0.25">
      <c r="B29" s="531"/>
      <c r="C29" s="29"/>
      <c r="D29" s="29"/>
      <c r="E29" s="29"/>
      <c r="F29" s="30" t="s">
        <v>33</v>
      </c>
      <c r="G29" s="30"/>
      <c r="H29" s="29"/>
      <c r="I29" s="30" t="s">
        <v>34</v>
      </c>
      <c r="J29" s="142"/>
      <c r="K29" s="142"/>
      <c r="L29" s="541"/>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2" x14ac:dyDescent="0.25">
      <c r="B33" s="127" t="s">
        <v>41</v>
      </c>
      <c r="C33" s="29" t="s">
        <v>42</v>
      </c>
      <c r="D33" s="29"/>
      <c r="E33" s="29"/>
      <c r="F33" s="30"/>
      <c r="G33" s="30"/>
      <c r="H33" s="29"/>
      <c r="I33" s="30"/>
      <c r="J33" s="31"/>
      <c r="K33" s="30"/>
      <c r="L33" s="141">
        <v>0</v>
      </c>
    </row>
    <row r="34" spans="2:12" x14ac:dyDescent="0.25">
      <c r="B34" s="127" t="s">
        <v>43</v>
      </c>
      <c r="C34" s="7" t="s">
        <v>44</v>
      </c>
      <c r="D34" s="7"/>
      <c r="E34" s="7"/>
      <c r="F34" s="509"/>
      <c r="G34" s="509"/>
      <c r="H34" s="509"/>
      <c r="I34" s="509"/>
      <c r="J34" s="509"/>
      <c r="K34" s="509"/>
      <c r="L34" s="144">
        <v>0</v>
      </c>
    </row>
    <row r="35" spans="2:12" x14ac:dyDescent="0.25">
      <c r="B35" s="517" t="s">
        <v>45</v>
      </c>
      <c r="C35" s="517"/>
      <c r="D35" s="517"/>
      <c r="E35" s="517"/>
      <c r="F35" s="517"/>
      <c r="G35" s="35"/>
      <c r="H35" s="35"/>
      <c r="I35" s="35"/>
      <c r="J35" s="35"/>
      <c r="K35" s="35"/>
      <c r="L35" s="145">
        <f>SUM(L26:L34)</f>
        <v>2238.1</v>
      </c>
    </row>
    <row r="36" spans="2:12" ht="2.25" customHeight="1" x14ac:dyDescent="0.25">
      <c r="B36" s="135"/>
      <c r="C36" s="19"/>
      <c r="D36" s="19"/>
      <c r="E36" s="19"/>
      <c r="F36" s="19"/>
      <c r="G36" s="19"/>
      <c r="H36" s="19"/>
      <c r="I36" s="19"/>
      <c r="J36" s="19"/>
      <c r="K36" s="19"/>
      <c r="L36" s="132"/>
    </row>
    <row r="37" spans="2:12" x14ac:dyDescent="0.25">
      <c r="B37" s="527" t="s">
        <v>46</v>
      </c>
      <c r="C37" s="527"/>
      <c r="D37" s="527"/>
      <c r="E37" s="527"/>
      <c r="F37" s="527"/>
      <c r="G37" s="527"/>
      <c r="H37" s="37"/>
      <c r="I37" s="37"/>
      <c r="J37" s="37"/>
      <c r="K37" s="38"/>
      <c r="L37" s="146" t="s">
        <v>47</v>
      </c>
    </row>
    <row r="38" spans="2:12" x14ac:dyDescent="0.25">
      <c r="B38" s="127" t="s">
        <v>26</v>
      </c>
      <c r="C38" s="7" t="s">
        <v>48</v>
      </c>
      <c r="D38" s="7"/>
      <c r="E38" s="7"/>
      <c r="F38" s="7"/>
      <c r="G38" s="7"/>
      <c r="H38" s="7"/>
      <c r="I38" s="39" t="s">
        <v>107</v>
      </c>
      <c r="J38" s="32"/>
      <c r="K38" s="21">
        <f>Eletricista!K38</f>
        <v>40.5</v>
      </c>
      <c r="L38" s="118">
        <f>K38*22.58</f>
        <v>914.4899999999999</v>
      </c>
    </row>
    <row r="39" spans="2:12" x14ac:dyDescent="0.25">
      <c r="B39" s="127" t="s">
        <v>28</v>
      </c>
      <c r="C39" s="7" t="s">
        <v>50</v>
      </c>
      <c r="D39" s="7"/>
      <c r="E39" s="7"/>
      <c r="F39" s="7"/>
      <c r="G39" s="7"/>
      <c r="H39" s="7"/>
      <c r="I39" s="7"/>
      <c r="J39" s="7"/>
      <c r="K39" s="44"/>
      <c r="L39" s="147">
        <v>0</v>
      </c>
    </row>
    <row r="40" spans="2:12" x14ac:dyDescent="0.25">
      <c r="B40" s="127" t="s">
        <v>30</v>
      </c>
      <c r="C40" s="7" t="s">
        <v>51</v>
      </c>
      <c r="D40" s="7"/>
      <c r="E40" s="7"/>
      <c r="F40" s="7"/>
      <c r="G40" s="7"/>
      <c r="H40" s="7"/>
      <c r="I40" s="39" t="s">
        <v>353</v>
      </c>
      <c r="J40" s="32"/>
      <c r="K40" s="118">
        <f>Eletricista!K40</f>
        <v>5.5</v>
      </c>
      <c r="L40" s="262">
        <f>IF((K40*2*22.58-(0.06*L26))&lt;=0,0,(K40*2*22.58-(0.06*L26)))</f>
        <v>114.09399999999999</v>
      </c>
    </row>
    <row r="41" spans="2:12" x14ac:dyDescent="0.25">
      <c r="B41" s="127" t="s">
        <v>35</v>
      </c>
      <c r="C41" s="7" t="s">
        <v>52</v>
      </c>
      <c r="D41" s="7"/>
      <c r="E41" s="7"/>
      <c r="F41" s="7"/>
      <c r="G41" s="7"/>
      <c r="H41" s="7"/>
      <c r="I41" s="7"/>
      <c r="J41" s="7"/>
      <c r="K41" s="44"/>
      <c r="L41" s="149">
        <v>0</v>
      </c>
    </row>
    <row r="42" spans="2:12" x14ac:dyDescent="0.25">
      <c r="B42" s="127" t="s">
        <v>37</v>
      </c>
      <c r="C42" s="7" t="s">
        <v>53</v>
      </c>
      <c r="D42" s="7"/>
      <c r="E42" s="7"/>
      <c r="F42" s="7"/>
      <c r="G42" s="7"/>
      <c r="H42" s="7"/>
      <c r="I42" s="7"/>
      <c r="J42" s="7"/>
      <c r="K42" s="44"/>
      <c r="L42" s="275">
        <f>Eletricista!$L$42</f>
        <v>2.75</v>
      </c>
    </row>
    <row r="43" spans="2:12" x14ac:dyDescent="0.25">
      <c r="B43" s="127" t="s">
        <v>39</v>
      </c>
      <c r="C43" s="7" t="s">
        <v>54</v>
      </c>
      <c r="D43" s="7"/>
      <c r="E43" s="7"/>
      <c r="F43" s="7"/>
      <c r="G43" s="7"/>
      <c r="H43" s="7"/>
      <c r="I43" s="7"/>
      <c r="J43" s="7"/>
      <c r="K43" s="44"/>
      <c r="L43" s="118">
        <f>Eletricista!L43</f>
        <v>11.92</v>
      </c>
    </row>
    <row r="44" spans="2:12" x14ac:dyDescent="0.25">
      <c r="B44" s="127" t="s">
        <v>41</v>
      </c>
      <c r="C44" s="7" t="s">
        <v>55</v>
      </c>
      <c r="D44" s="7"/>
      <c r="E44" s="7"/>
      <c r="F44" s="7"/>
      <c r="G44" s="7"/>
      <c r="H44" s="7"/>
      <c r="I44" s="7"/>
      <c r="J44" s="7"/>
      <c r="K44" s="44"/>
      <c r="L44" s="150">
        <v>0</v>
      </c>
    </row>
    <row r="45" spans="2:12" x14ac:dyDescent="0.25">
      <c r="B45" s="151" t="s">
        <v>43</v>
      </c>
      <c r="C45" s="51" t="s">
        <v>113</v>
      </c>
      <c r="D45" s="51"/>
      <c r="E45" s="51" t="s">
        <v>114</v>
      </c>
      <c r="F45" s="51"/>
      <c r="G45" s="152"/>
      <c r="H45" s="152"/>
      <c r="I45" s="152"/>
      <c r="J45" s="152"/>
      <c r="K45" s="152"/>
      <c r="L45" s="153">
        <f>Eletricista!L45</f>
        <v>175.76</v>
      </c>
    </row>
    <row r="46" spans="2:12" x14ac:dyDescent="0.25">
      <c r="B46" s="154" t="s">
        <v>56</v>
      </c>
      <c r="C46" s="7"/>
      <c r="D46" s="7"/>
      <c r="E46" s="7"/>
      <c r="F46" s="7"/>
      <c r="G46" s="7"/>
      <c r="H46" s="7"/>
      <c r="I46" s="7"/>
      <c r="J46" s="7"/>
      <c r="K46" s="7"/>
      <c r="L46" s="155">
        <f>SUM(L38:L45)</f>
        <v>1219.0139999999999</v>
      </c>
    </row>
    <row r="47" spans="2:12" x14ac:dyDescent="0.25">
      <c r="B47" s="527" t="s">
        <v>57</v>
      </c>
      <c r="C47" s="527"/>
      <c r="D47" s="527"/>
      <c r="E47" s="527"/>
      <c r="F47" s="527"/>
      <c r="G47" s="37"/>
      <c r="H47" s="37"/>
      <c r="I47" s="37"/>
      <c r="J47" s="37"/>
      <c r="K47" s="37"/>
      <c r="L47" s="156" t="s">
        <v>47</v>
      </c>
    </row>
    <row r="48" spans="2:12" x14ac:dyDescent="0.25">
      <c r="B48" s="127" t="s">
        <v>26</v>
      </c>
      <c r="C48" s="528" t="s">
        <v>122</v>
      </c>
      <c r="D48" s="528"/>
      <c r="E48" s="528"/>
      <c r="F48" s="528"/>
      <c r="G48" s="157" t="s">
        <v>116</v>
      </c>
      <c r="H48" s="158"/>
      <c r="I48" s="158"/>
      <c r="J48" s="158"/>
      <c r="K48" s="159"/>
      <c r="L48" s="160">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823.62080000000003</v>
      </c>
    </row>
    <row r="57" spans="2:12" x14ac:dyDescent="0.25">
      <c r="B57" s="50" t="s">
        <v>26</v>
      </c>
      <c r="C57" s="51" t="s">
        <v>65</v>
      </c>
      <c r="D57" s="51"/>
      <c r="E57" s="51"/>
      <c r="F57" s="51"/>
      <c r="G57" s="51"/>
      <c r="H57" s="51"/>
      <c r="I57" s="51"/>
      <c r="J57" s="51"/>
      <c r="K57" s="353">
        <v>0.2</v>
      </c>
      <c r="L57" s="170">
        <f t="shared" ref="L57:L64" si="0">K57*$L$35</f>
        <v>447.62</v>
      </c>
    </row>
    <row r="58" spans="2:12" x14ac:dyDescent="0.25">
      <c r="B58" s="50" t="s">
        <v>28</v>
      </c>
      <c r="C58" s="51" t="s">
        <v>66</v>
      </c>
      <c r="D58" s="51"/>
      <c r="E58" s="51"/>
      <c r="F58" s="51"/>
      <c r="G58" s="51"/>
      <c r="H58" s="51"/>
      <c r="I58" s="51"/>
      <c r="J58" s="51"/>
      <c r="K58" s="353">
        <v>1.4999999999999999E-2</v>
      </c>
      <c r="L58" s="170">
        <f t="shared" si="0"/>
        <v>33.5715</v>
      </c>
    </row>
    <row r="59" spans="2:12" x14ac:dyDescent="0.25">
      <c r="B59" s="50" t="s">
        <v>30</v>
      </c>
      <c r="C59" s="51" t="s">
        <v>67</v>
      </c>
      <c r="D59" s="51"/>
      <c r="E59" s="51"/>
      <c r="F59" s="51"/>
      <c r="G59" s="51"/>
      <c r="H59" s="51"/>
      <c r="I59" s="51"/>
      <c r="J59" s="51"/>
      <c r="K59" s="353">
        <v>0.01</v>
      </c>
      <c r="L59" s="170">
        <f t="shared" si="0"/>
        <v>22.381</v>
      </c>
    </row>
    <row r="60" spans="2:12" x14ac:dyDescent="0.25">
      <c r="B60" s="50" t="s">
        <v>35</v>
      </c>
      <c r="C60" s="51" t="s">
        <v>68</v>
      </c>
      <c r="D60" s="51"/>
      <c r="E60" s="51"/>
      <c r="F60" s="51"/>
      <c r="G60" s="51"/>
      <c r="H60" s="51"/>
      <c r="I60" s="51"/>
      <c r="J60" s="51"/>
      <c r="K60" s="353">
        <v>2E-3</v>
      </c>
      <c r="L60" s="170">
        <f t="shared" si="0"/>
        <v>4.4761999999999995</v>
      </c>
    </row>
    <row r="61" spans="2:12" x14ac:dyDescent="0.25">
      <c r="B61" s="50" t="s">
        <v>37</v>
      </c>
      <c r="C61" s="51" t="s">
        <v>69</v>
      </c>
      <c r="D61" s="51"/>
      <c r="E61" s="51"/>
      <c r="F61" s="51"/>
      <c r="G61" s="51"/>
      <c r="H61" s="51"/>
      <c r="I61" s="51"/>
      <c r="J61" s="51"/>
      <c r="K61" s="353">
        <v>2.5000000000000001E-2</v>
      </c>
      <c r="L61" s="170">
        <f t="shared" si="0"/>
        <v>55.952500000000001</v>
      </c>
    </row>
    <row r="62" spans="2:12" x14ac:dyDescent="0.25">
      <c r="B62" s="50" t="s">
        <v>39</v>
      </c>
      <c r="C62" s="51" t="s">
        <v>70</v>
      </c>
      <c r="D62" s="51"/>
      <c r="E62" s="51"/>
      <c r="F62" s="51"/>
      <c r="G62" s="51"/>
      <c r="H62" s="51"/>
      <c r="I62" s="51"/>
      <c r="J62" s="51"/>
      <c r="K62" s="353">
        <v>0.08</v>
      </c>
      <c r="L62" s="170">
        <f t="shared" si="0"/>
        <v>179.048</v>
      </c>
    </row>
    <row r="63" spans="2:12" x14ac:dyDescent="0.25">
      <c r="B63" s="50" t="s">
        <v>41</v>
      </c>
      <c r="C63" s="343" t="s">
        <v>453</v>
      </c>
      <c r="D63" s="51"/>
      <c r="E63" s="51"/>
      <c r="F63" s="51"/>
      <c r="G63" s="51"/>
      <c r="H63" s="51"/>
      <c r="I63" s="51"/>
      <c r="J63" s="51"/>
      <c r="K63" s="353">
        <v>0.03</v>
      </c>
      <c r="L63" s="170">
        <f t="shared" si="0"/>
        <v>67.143000000000001</v>
      </c>
    </row>
    <row r="64" spans="2:12" x14ac:dyDescent="0.25">
      <c r="B64" s="50" t="s">
        <v>43</v>
      </c>
      <c r="C64" s="51" t="s">
        <v>71</v>
      </c>
      <c r="D64" s="51"/>
      <c r="E64" s="51"/>
      <c r="F64" s="51"/>
      <c r="G64" s="51"/>
      <c r="H64" s="51"/>
      <c r="I64" s="51"/>
      <c r="J64" s="51"/>
      <c r="K64" s="353">
        <v>6.0000000000000001E-3</v>
      </c>
      <c r="L64" s="170">
        <f t="shared" si="0"/>
        <v>13.428599999999999</v>
      </c>
    </row>
    <row r="65" spans="2:12" x14ac:dyDescent="0.25">
      <c r="B65" s="67" t="s">
        <v>72</v>
      </c>
      <c r="C65" s="68"/>
      <c r="D65" s="68"/>
      <c r="E65" s="68"/>
      <c r="F65" s="68"/>
      <c r="G65" s="68"/>
      <c r="H65" s="68"/>
      <c r="I65" s="68"/>
      <c r="J65" s="68"/>
      <c r="K65" s="359">
        <f>SUM(K66:K68)</f>
        <v>0.15198480000000003</v>
      </c>
      <c r="L65" s="85">
        <f>SUM(L66:L68)</f>
        <v>340.15718088</v>
      </c>
    </row>
    <row r="66" spans="2:12" x14ac:dyDescent="0.25">
      <c r="B66" s="50" t="s">
        <v>26</v>
      </c>
      <c r="C66" s="51" t="s">
        <v>73</v>
      </c>
      <c r="D66" s="51"/>
      <c r="E66" s="51"/>
      <c r="F66" s="51"/>
      <c r="G66" s="51"/>
      <c r="H66" s="51"/>
      <c r="I66" s="51"/>
      <c r="J66" s="51"/>
      <c r="K66" s="353">
        <v>8.3299999999999999E-2</v>
      </c>
      <c r="L66" s="170">
        <f>K66*$L$35</f>
        <v>186.43373</v>
      </c>
    </row>
    <row r="67" spans="2:12" x14ac:dyDescent="0.25">
      <c r="B67" s="50" t="s">
        <v>28</v>
      </c>
      <c r="C67" s="51" t="s">
        <v>74</v>
      </c>
      <c r="D67" s="51"/>
      <c r="E67" s="51"/>
      <c r="F67" s="51"/>
      <c r="G67" s="51"/>
      <c r="H67" s="51"/>
      <c r="I67" s="51"/>
      <c r="J67" s="51"/>
      <c r="K67" s="353">
        <v>2.7799999999999998E-2</v>
      </c>
      <c r="L67" s="170">
        <f>K67*$L$35</f>
        <v>62.219179999999994</v>
      </c>
    </row>
    <row r="68" spans="2:12" x14ac:dyDescent="0.25">
      <c r="B68" s="50" t="s">
        <v>30</v>
      </c>
      <c r="C68" s="51" t="s">
        <v>75</v>
      </c>
      <c r="D68" s="51"/>
      <c r="E68" s="51"/>
      <c r="F68" s="51"/>
      <c r="G68" s="51"/>
      <c r="H68" s="51"/>
      <c r="I68" s="51"/>
      <c r="J68" s="51"/>
      <c r="K68" s="353">
        <f>$K$56*SUM(K66:K67)</f>
        <v>4.0884800000000013E-2</v>
      </c>
      <c r="L68" s="170">
        <f>K68*$L$35</f>
        <v>91.504270880000021</v>
      </c>
    </row>
    <row r="69" spans="2:12" x14ac:dyDescent="0.25">
      <c r="B69" s="67" t="s">
        <v>76</v>
      </c>
      <c r="C69" s="73"/>
      <c r="D69" s="73"/>
      <c r="E69" s="73"/>
      <c r="F69" s="73"/>
      <c r="G69" s="73"/>
      <c r="H69" s="73"/>
      <c r="I69" s="73"/>
      <c r="J69" s="73"/>
      <c r="K69" s="357">
        <f>SUM(K70:K71)</f>
        <v>2.2166666666666667E-4</v>
      </c>
      <c r="L69" s="85">
        <f>SUM(L70:L71)</f>
        <v>0.49611216666666663</v>
      </c>
    </row>
    <row r="70" spans="2:12" x14ac:dyDescent="0.25">
      <c r="B70" s="50" t="s">
        <v>26</v>
      </c>
      <c r="C70" s="51" t="s">
        <v>366</v>
      </c>
      <c r="D70" s="51"/>
      <c r="E70" s="51"/>
      <c r="F70" s="51"/>
      <c r="G70" s="51"/>
      <c r="H70" s="51"/>
      <c r="I70" s="51"/>
      <c r="J70" s="51"/>
      <c r="K70" s="356">
        <f>(((1/12*4)+(1/12*4)+(1/3*1/12*4))/12*0.0025)</f>
        <v>1.6203703703703703E-4</v>
      </c>
      <c r="L70" s="170">
        <f>K70*$L$35</f>
        <v>0.36265509259259254</v>
      </c>
    </row>
    <row r="71" spans="2:12" x14ac:dyDescent="0.25">
      <c r="B71" s="50" t="s">
        <v>28</v>
      </c>
      <c r="C71" s="51" t="s">
        <v>367</v>
      </c>
      <c r="D71" s="74"/>
      <c r="E71" s="74"/>
      <c r="F71" s="74"/>
      <c r="G71" s="74"/>
      <c r="H71" s="74"/>
      <c r="I71" s="74"/>
      <c r="J71" s="74"/>
      <c r="K71" s="356">
        <f>K56*K70</f>
        <v>5.9629629629629644E-5</v>
      </c>
      <c r="L71" s="170">
        <f>K71*$L$35</f>
        <v>0.13345707407407409</v>
      </c>
    </row>
    <row r="72" spans="2:12" x14ac:dyDescent="0.25">
      <c r="B72" s="67" t="s">
        <v>77</v>
      </c>
      <c r="C72" s="73"/>
      <c r="D72" s="73"/>
      <c r="E72" s="73"/>
      <c r="F72" s="73"/>
      <c r="G72" s="73"/>
      <c r="H72" s="73"/>
      <c r="I72" s="73"/>
      <c r="J72" s="73"/>
      <c r="K72" s="71">
        <f>SUM(K73:K78)</f>
        <v>5.2080283022222222E-2</v>
      </c>
      <c r="L72" s="85">
        <f>SUM(L73:L78)</f>
        <v>116.56088143203556</v>
      </c>
    </row>
    <row r="73" spans="2:12" x14ac:dyDescent="0.25">
      <c r="B73" s="50" t="s">
        <v>26</v>
      </c>
      <c r="C73" s="51" t="s">
        <v>78</v>
      </c>
      <c r="D73" s="51"/>
      <c r="E73" s="51"/>
      <c r="F73" s="51"/>
      <c r="G73" s="51"/>
      <c r="H73" s="75"/>
      <c r="I73" s="75"/>
      <c r="J73" s="76"/>
      <c r="K73" s="338">
        <f>100%*(1/12)*0.035+(0.0833+0.1111)*0.29%</f>
        <v>3.4804266666666668E-3</v>
      </c>
      <c r="L73" s="170">
        <f t="shared" ref="L73:L78" si="1">K73*$L$35</f>
        <v>7.7895429226666666</v>
      </c>
    </row>
    <row r="74" spans="2:12" x14ac:dyDescent="0.25">
      <c r="B74" s="50" t="s">
        <v>28</v>
      </c>
      <c r="C74" s="51" t="s">
        <v>454</v>
      </c>
      <c r="D74" s="77"/>
      <c r="E74" s="51"/>
      <c r="F74" s="75"/>
      <c r="G74" s="75"/>
      <c r="H74" s="75"/>
      <c r="I74" s="78"/>
      <c r="J74" s="75"/>
      <c r="K74" s="355">
        <f>K62*K73</f>
        <v>2.7843413333333334E-4</v>
      </c>
      <c r="L74" s="170">
        <f t="shared" si="1"/>
        <v>0.62316343381333328</v>
      </c>
    </row>
    <row r="75" spans="2:12" x14ac:dyDescent="0.25">
      <c r="B75" s="50" t="s">
        <v>30</v>
      </c>
      <c r="C75" s="79" t="s">
        <v>79</v>
      </c>
      <c r="D75" s="74"/>
      <c r="E75" s="74"/>
      <c r="F75" s="74"/>
      <c r="G75" s="74"/>
      <c r="H75" s="74"/>
      <c r="I75" s="74"/>
      <c r="J75" s="74"/>
      <c r="K75" s="338">
        <f>(50%*8%)*((1+(1/12))+(1/3*1/12))*5%/10</f>
        <v>2.2222222222222223E-4</v>
      </c>
      <c r="L75" s="170">
        <f t="shared" si="1"/>
        <v>0.49735555555555555</v>
      </c>
    </row>
    <row r="76" spans="2:12" x14ac:dyDescent="0.25">
      <c r="B76" s="50" t="s">
        <v>35</v>
      </c>
      <c r="C76" s="51" t="s">
        <v>117</v>
      </c>
      <c r="D76" s="51"/>
      <c r="E76" s="51"/>
      <c r="F76" s="80"/>
      <c r="G76" s="80"/>
      <c r="H76" s="80"/>
      <c r="I76" s="80"/>
      <c r="J76" s="76"/>
      <c r="K76" s="338">
        <f>1/30*7/12</f>
        <v>1.9444444444444445E-2</v>
      </c>
      <c r="L76" s="170">
        <f t="shared" si="1"/>
        <v>43.518611111111113</v>
      </c>
    </row>
    <row r="77" spans="2:12" x14ac:dyDescent="0.25">
      <c r="B77" s="50" t="s">
        <v>37</v>
      </c>
      <c r="C77" s="51" t="s">
        <v>455</v>
      </c>
      <c r="D77" s="51"/>
      <c r="E77" s="51"/>
      <c r="F77" s="51"/>
      <c r="G77" s="51"/>
      <c r="H77" s="51"/>
      <c r="I77" s="81"/>
      <c r="J77" s="76"/>
      <c r="K77" s="352">
        <f>K56*K76</f>
        <v>7.1555555555555574E-3</v>
      </c>
      <c r="L77" s="170">
        <f t="shared" si="1"/>
        <v>16.014848888888892</v>
      </c>
    </row>
    <row r="78" spans="2:12" x14ac:dyDescent="0.25">
      <c r="B78" s="50" t="s">
        <v>39</v>
      </c>
      <c r="C78" s="79" t="s">
        <v>456</v>
      </c>
      <c r="D78" s="80"/>
      <c r="E78" s="80"/>
      <c r="F78" s="80"/>
      <c r="G78" s="80"/>
      <c r="H78" s="80"/>
      <c r="I78" s="80"/>
      <c r="J78" s="80"/>
      <c r="K78" s="352">
        <f>(1+0.0833+0.0833+0.0278)*0.5*0.08*0.9*50%</f>
        <v>2.14992E-2</v>
      </c>
      <c r="L78" s="170">
        <f t="shared" si="1"/>
        <v>48.117359519999994</v>
      </c>
    </row>
    <row r="79" spans="2:12" x14ac:dyDescent="0.25">
      <c r="B79" s="82" t="s">
        <v>80</v>
      </c>
      <c r="C79" s="83"/>
      <c r="D79" s="83"/>
      <c r="E79" s="83"/>
      <c r="F79" s="83"/>
      <c r="G79" s="83"/>
      <c r="H79" s="83"/>
      <c r="I79" s="83"/>
      <c r="J79" s="83"/>
      <c r="K79" s="84">
        <f>SUM(K80:K87)</f>
        <v>0.13448694520547946</v>
      </c>
      <c r="L79" s="85">
        <f>SUM(L80:L87)</f>
        <v>300.99523206438357</v>
      </c>
    </row>
    <row r="80" spans="2:12" x14ac:dyDescent="0.25">
      <c r="B80" s="50" t="s">
        <v>26</v>
      </c>
      <c r="C80" s="51" t="s">
        <v>81</v>
      </c>
      <c r="D80" s="51"/>
      <c r="E80" s="51"/>
      <c r="F80" s="51"/>
      <c r="G80" s="51"/>
      <c r="H80" s="51"/>
      <c r="I80" s="51"/>
      <c r="J80" s="51"/>
      <c r="K80" s="338">
        <f>1/12</f>
        <v>8.3333333333333329E-2</v>
      </c>
      <c r="L80" s="170">
        <f t="shared" ref="L80:L87" si="2">$L$35*K80</f>
        <v>186.50833333333333</v>
      </c>
    </row>
    <row r="81" spans="2:12" x14ac:dyDescent="0.25">
      <c r="B81" s="50" t="s">
        <v>28</v>
      </c>
      <c r="C81" s="51" t="s">
        <v>457</v>
      </c>
      <c r="D81" s="51"/>
      <c r="E81" s="51"/>
      <c r="F81" s="86"/>
      <c r="G81" s="86"/>
      <c r="H81" s="86"/>
      <c r="I81" s="51"/>
      <c r="J81" s="51"/>
      <c r="K81" s="338">
        <f>(((4.14/30)/12))*100%</f>
        <v>1.1499999999999998E-2</v>
      </c>
      <c r="L81" s="170">
        <f t="shared" si="2"/>
        <v>25.738149999999994</v>
      </c>
    </row>
    <row r="82" spans="2:12" x14ac:dyDescent="0.25">
      <c r="B82" s="50" t="s">
        <v>30</v>
      </c>
      <c r="C82" s="51" t="s">
        <v>458</v>
      </c>
      <c r="D82" s="51"/>
      <c r="E82" s="51"/>
      <c r="F82" s="51"/>
      <c r="G82" s="51"/>
      <c r="H82" s="51"/>
      <c r="I82" s="51"/>
      <c r="J82" s="51"/>
      <c r="K82" s="354">
        <f>((5/30)/12)*1.5/100</f>
        <v>2.0833333333333332E-4</v>
      </c>
      <c r="L82" s="170">
        <f t="shared" si="2"/>
        <v>0.4662708333333333</v>
      </c>
    </row>
    <row r="83" spans="2:12" x14ac:dyDescent="0.25">
      <c r="B83" s="50" t="s">
        <v>35</v>
      </c>
      <c r="C83" s="51" t="s">
        <v>82</v>
      </c>
      <c r="D83" s="51"/>
      <c r="E83" s="51"/>
      <c r="F83" s="86"/>
      <c r="G83" s="86"/>
      <c r="H83" s="86"/>
      <c r="I83" s="51"/>
      <c r="J83" s="51"/>
      <c r="K83" s="338">
        <f>(((3/365)*5%)+((2/365)*2%)+((4/365)*2%))</f>
        <v>7.3972602739726025E-4</v>
      </c>
      <c r="L83" s="170">
        <f t="shared" si="2"/>
        <v>1.6555808219178081</v>
      </c>
    </row>
    <row r="84" spans="2:12" x14ac:dyDescent="0.25">
      <c r="B84" s="50" t="s">
        <v>37</v>
      </c>
      <c r="C84" s="51" t="s">
        <v>83</v>
      </c>
      <c r="D84" s="51"/>
      <c r="E84" s="51"/>
      <c r="F84" s="86"/>
      <c r="G84" s="86"/>
      <c r="H84" s="86"/>
      <c r="I84" s="51"/>
      <c r="J84" s="51"/>
      <c r="K84" s="354">
        <f>(0.91/30)*(1/12)</f>
        <v>2.5277777777777777E-3</v>
      </c>
      <c r="L84" s="170">
        <f t="shared" si="2"/>
        <v>5.6574194444444439</v>
      </c>
    </row>
    <row r="85" spans="2:12" ht="13.9" customHeight="1" x14ac:dyDescent="0.25">
      <c r="B85" s="500" t="s">
        <v>39</v>
      </c>
      <c r="C85" s="501" t="s">
        <v>44</v>
      </c>
      <c r="D85" s="501"/>
      <c r="E85" s="497" t="s">
        <v>60</v>
      </c>
      <c r="F85" s="497"/>
      <c r="G85" s="497"/>
      <c r="H85" s="497"/>
      <c r="I85" s="497"/>
      <c r="J85" s="497"/>
      <c r="K85" s="338">
        <v>0</v>
      </c>
      <c r="L85" s="170">
        <f t="shared" si="2"/>
        <v>0</v>
      </c>
    </row>
    <row r="86" spans="2:12" ht="13.9"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80.969477631354664</v>
      </c>
    </row>
    <row r="88" spans="2:12" x14ac:dyDescent="0.25">
      <c r="B88" s="169" t="s">
        <v>85</v>
      </c>
      <c r="C88" s="87"/>
      <c r="D88" s="87"/>
      <c r="E88" s="87"/>
      <c r="F88" s="87"/>
      <c r="G88" s="87"/>
      <c r="H88" s="88"/>
      <c r="I88" s="89"/>
      <c r="J88" s="89"/>
      <c r="K88" s="90"/>
      <c r="L88" s="85">
        <f>SUM(L89:L91)</f>
        <v>0</v>
      </c>
    </row>
    <row r="89" spans="2:12" ht="13.9" customHeight="1" x14ac:dyDescent="0.25">
      <c r="B89" s="151" t="s">
        <v>26</v>
      </c>
      <c r="C89" s="497" t="s">
        <v>60</v>
      </c>
      <c r="D89" s="497"/>
      <c r="E89" s="497"/>
      <c r="F89" s="497"/>
      <c r="G89" s="497"/>
      <c r="H89" s="498" t="s">
        <v>86</v>
      </c>
      <c r="I89" s="498"/>
      <c r="J89" s="91">
        <v>0</v>
      </c>
      <c r="K89" s="81">
        <v>0</v>
      </c>
      <c r="L89" s="170">
        <f>K89*$M$35</f>
        <v>0</v>
      </c>
    </row>
    <row r="90" spans="2:12" ht="13.9" customHeight="1" x14ac:dyDescent="0.25">
      <c r="B90" s="151" t="s">
        <v>28</v>
      </c>
      <c r="C90" s="497" t="s">
        <v>60</v>
      </c>
      <c r="D90" s="497"/>
      <c r="E90" s="497"/>
      <c r="F90" s="497"/>
      <c r="G90" s="497"/>
      <c r="H90" s="498" t="s">
        <v>86</v>
      </c>
      <c r="I90" s="498"/>
      <c r="J90" s="91">
        <v>0</v>
      </c>
      <c r="K90" s="81">
        <v>0</v>
      </c>
      <c r="L90" s="171">
        <f>K90*$M$35</f>
        <v>0</v>
      </c>
    </row>
    <row r="91" spans="2:12" ht="13.9"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823.62080000000003</v>
      </c>
    </row>
    <row r="94" spans="2:12" x14ac:dyDescent="0.25">
      <c r="B94" s="164" t="s">
        <v>72</v>
      </c>
      <c r="C94" s="97"/>
      <c r="D94" s="97"/>
      <c r="E94" s="97"/>
      <c r="F94" s="97"/>
      <c r="G94" s="97"/>
      <c r="H94" s="97"/>
      <c r="I94" s="97"/>
      <c r="J94" s="97"/>
      <c r="K94" s="97"/>
      <c r="L94" s="174">
        <f>L65</f>
        <v>340.15718088</v>
      </c>
    </row>
    <row r="95" spans="2:12" x14ac:dyDescent="0.25">
      <c r="B95" s="164" t="s">
        <v>76</v>
      </c>
      <c r="C95" s="97"/>
      <c r="D95" s="97"/>
      <c r="E95" s="97"/>
      <c r="F95" s="97"/>
      <c r="G95" s="97"/>
      <c r="H95" s="97"/>
      <c r="I95" s="97"/>
      <c r="J95" s="97"/>
      <c r="K95" s="97"/>
      <c r="L95" s="174">
        <f>L69</f>
        <v>0.49611216666666663</v>
      </c>
    </row>
    <row r="96" spans="2:12" x14ac:dyDescent="0.25">
      <c r="B96" s="164" t="s">
        <v>77</v>
      </c>
      <c r="C96" s="97"/>
      <c r="D96" s="97"/>
      <c r="E96" s="97"/>
      <c r="F96" s="97"/>
      <c r="G96" s="97"/>
      <c r="H96" s="97"/>
      <c r="I96" s="97"/>
      <c r="J96" s="97"/>
      <c r="K96" s="97"/>
      <c r="L96" s="174">
        <f>L72</f>
        <v>116.56088143203556</v>
      </c>
    </row>
    <row r="97" spans="2:13" x14ac:dyDescent="0.25">
      <c r="B97" s="164" t="s">
        <v>80</v>
      </c>
      <c r="C97" s="97"/>
      <c r="D97" s="97"/>
      <c r="E97" s="97"/>
      <c r="F97" s="97"/>
      <c r="G97" s="97"/>
      <c r="H97" s="97"/>
      <c r="I97" s="97"/>
      <c r="J97" s="97"/>
      <c r="K97" s="97"/>
      <c r="L97" s="174">
        <f>L79</f>
        <v>300.99523206438357</v>
      </c>
    </row>
    <row r="98" spans="2:13" x14ac:dyDescent="0.25">
      <c r="B98" s="164" t="s">
        <v>85</v>
      </c>
      <c r="C98" s="97"/>
      <c r="D98" s="97"/>
      <c r="E98" s="97"/>
      <c r="F98" s="97"/>
      <c r="G98" s="97"/>
      <c r="H98" s="97"/>
      <c r="I98" s="97"/>
      <c r="J98" s="97"/>
      <c r="K98" s="97"/>
      <c r="L98" s="174">
        <f>L88</f>
        <v>0</v>
      </c>
    </row>
    <row r="99" spans="2:13" x14ac:dyDescent="0.25">
      <c r="B99" s="164" t="s">
        <v>88</v>
      </c>
      <c r="C99" s="51"/>
      <c r="D99" s="51"/>
      <c r="E99" s="51"/>
      <c r="F99" s="51"/>
      <c r="G99" s="51"/>
      <c r="H99" s="51"/>
      <c r="I99" s="51"/>
      <c r="J99" s="51"/>
      <c r="K99" s="51"/>
      <c r="L99" s="171">
        <f>SUM(L93:L98)</f>
        <v>1581.830206543086</v>
      </c>
    </row>
    <row r="100" spans="2:13" ht="2.25" customHeight="1" x14ac:dyDescent="0.25">
      <c r="B100" s="166"/>
      <c r="C100" s="63"/>
      <c r="D100" s="63"/>
      <c r="E100" s="63"/>
      <c r="F100" s="63"/>
      <c r="G100" s="63"/>
      <c r="H100" s="63"/>
      <c r="I100" s="63"/>
      <c r="J100" s="63"/>
      <c r="K100" s="63"/>
      <c r="L100" s="175"/>
    </row>
    <row r="101" spans="2:13" ht="15.75" x14ac:dyDescent="0.25">
      <c r="B101" s="522" t="s">
        <v>123</v>
      </c>
      <c r="C101" s="522"/>
      <c r="D101" s="522"/>
      <c r="E101" s="522"/>
      <c r="F101" s="522"/>
      <c r="G101" s="522"/>
      <c r="H101" s="522"/>
      <c r="I101" s="522"/>
      <c r="J101" s="522"/>
      <c r="K101" s="522"/>
      <c r="L101" s="522"/>
      <c r="M101"/>
    </row>
    <row r="102" spans="2:13" x14ac:dyDescent="0.25">
      <c r="B102" s="523" t="s">
        <v>90</v>
      </c>
      <c r="C102" s="523"/>
      <c r="D102" s="523"/>
      <c r="E102" s="523"/>
      <c r="F102" s="523"/>
      <c r="G102" s="523"/>
      <c r="H102" s="523"/>
      <c r="I102" s="523"/>
      <c r="J102" s="523"/>
      <c r="K102" s="523"/>
      <c r="L102" s="176" t="s">
        <v>47</v>
      </c>
    </row>
    <row r="103" spans="2:13" x14ac:dyDescent="0.25">
      <c r="B103" s="151" t="s">
        <v>26</v>
      </c>
      <c r="C103" s="51" t="s">
        <v>24</v>
      </c>
      <c r="D103" s="102"/>
      <c r="E103" s="102"/>
      <c r="F103" s="102"/>
      <c r="G103" s="102"/>
      <c r="H103" s="102"/>
      <c r="I103" s="102"/>
      <c r="J103" s="102"/>
      <c r="K103" s="102"/>
      <c r="L103" s="171">
        <f>L35</f>
        <v>2238.1</v>
      </c>
    </row>
    <row r="104" spans="2:13" x14ac:dyDescent="0.25">
      <c r="B104" s="151" t="s">
        <v>28</v>
      </c>
      <c r="C104" s="51" t="s">
        <v>46</v>
      </c>
      <c r="D104" s="102"/>
      <c r="E104" s="102"/>
      <c r="F104" s="102"/>
      <c r="G104" s="102"/>
      <c r="H104" s="102"/>
      <c r="I104" s="102"/>
      <c r="J104" s="102"/>
      <c r="K104" s="102"/>
      <c r="L104" s="171">
        <f>L46</f>
        <v>1219.0139999999999</v>
      </c>
    </row>
    <row r="105" spans="2:13" x14ac:dyDescent="0.25">
      <c r="B105" s="151" t="s">
        <v>30</v>
      </c>
      <c r="C105" s="51" t="s">
        <v>57</v>
      </c>
      <c r="D105" s="102"/>
      <c r="E105" s="102"/>
      <c r="F105" s="102"/>
      <c r="G105" s="102"/>
      <c r="H105" s="102"/>
      <c r="I105" s="102"/>
      <c r="J105" s="102"/>
      <c r="K105" s="102"/>
      <c r="L105" s="171">
        <f>L53</f>
        <v>0</v>
      </c>
    </row>
    <row r="106" spans="2:13" x14ac:dyDescent="0.25">
      <c r="B106" s="151" t="s">
        <v>35</v>
      </c>
      <c r="C106" s="51" t="s">
        <v>62</v>
      </c>
      <c r="D106" s="102"/>
      <c r="E106" s="102"/>
      <c r="F106" s="102"/>
      <c r="G106" s="102"/>
      <c r="H106" s="102"/>
      <c r="I106" s="102"/>
      <c r="J106" s="103"/>
      <c r="K106" s="103"/>
      <c r="L106" s="171">
        <f>L99</f>
        <v>1581.830206543086</v>
      </c>
    </row>
    <row r="107" spans="2:13" x14ac:dyDescent="0.25">
      <c r="B107" s="523" t="s">
        <v>91</v>
      </c>
      <c r="C107" s="523"/>
      <c r="D107" s="523"/>
      <c r="E107" s="523"/>
      <c r="F107" s="523"/>
      <c r="G107" s="523"/>
      <c r="H107" s="523"/>
      <c r="I107" s="523"/>
      <c r="J107" s="523"/>
      <c r="K107" s="523"/>
      <c r="L107" s="177">
        <f>SUM(L103:L106)</f>
        <v>5038.9442065430858</v>
      </c>
    </row>
    <row r="108" spans="2:13" ht="15.95" customHeight="1" x14ac:dyDescent="0.25">
      <c r="B108" s="524" t="s">
        <v>92</v>
      </c>
      <c r="C108" s="524"/>
      <c r="D108" s="524"/>
      <c r="E108" s="524"/>
      <c r="F108" s="524"/>
      <c r="G108" s="524"/>
      <c r="H108" s="524"/>
      <c r="I108" s="105"/>
      <c r="J108" s="105"/>
      <c r="K108" s="105"/>
      <c r="L108" s="178">
        <f>L107</f>
        <v>5038.9442065430858</v>
      </c>
    </row>
    <row r="109" spans="2:13" ht="3.75" customHeight="1" x14ac:dyDescent="0.25">
      <c r="B109" s="166"/>
      <c r="C109" s="63"/>
      <c r="D109" s="63"/>
      <c r="E109" s="63"/>
      <c r="F109" s="63"/>
      <c r="G109" s="63"/>
      <c r="H109" s="63"/>
      <c r="I109" s="63"/>
      <c r="J109" s="63"/>
      <c r="K109" s="63"/>
      <c r="L109" s="167"/>
    </row>
    <row r="110" spans="2:13" ht="15.75" x14ac:dyDescent="0.25">
      <c r="B110" s="525" t="s">
        <v>124</v>
      </c>
      <c r="C110" s="525"/>
      <c r="D110" s="525"/>
      <c r="E110" s="525"/>
      <c r="F110" s="525"/>
      <c r="G110" s="525"/>
      <c r="H110" s="525"/>
      <c r="I110" s="525"/>
      <c r="J110" s="525"/>
      <c r="K110" s="525"/>
      <c r="L110" s="525"/>
    </row>
    <row r="111" spans="2:13" ht="46.7" customHeight="1" x14ac:dyDescent="0.25">
      <c r="B111" s="520" t="s">
        <v>94</v>
      </c>
      <c r="C111" s="520"/>
      <c r="D111" s="520"/>
      <c r="E111" s="496" t="s">
        <v>95</v>
      </c>
      <c r="F111" s="496"/>
      <c r="G111" s="496" t="s">
        <v>96</v>
      </c>
      <c r="H111" s="496"/>
      <c r="I111" s="496" t="s">
        <v>97</v>
      </c>
      <c r="J111" s="496"/>
      <c r="K111" s="107" t="s">
        <v>98</v>
      </c>
      <c r="L111" s="179" t="s">
        <v>99</v>
      </c>
    </row>
    <row r="112" spans="2:13" x14ac:dyDescent="0.25">
      <c r="B112" s="518" t="str">
        <f>L15</f>
        <v>Bombeiro</v>
      </c>
      <c r="C112" s="518"/>
      <c r="D112" s="518"/>
      <c r="E112" s="491">
        <f>L108</f>
        <v>5038.9442065430858</v>
      </c>
      <c r="F112" s="491"/>
      <c r="G112" s="492">
        <v>1</v>
      </c>
      <c r="H112" s="492"/>
      <c r="I112" s="491">
        <f>E112*G112</f>
        <v>5038.9442065430858</v>
      </c>
      <c r="J112" s="491"/>
      <c r="K112" s="109">
        <f>L17</f>
        <v>3</v>
      </c>
      <c r="L112" s="180">
        <f>I112*K112</f>
        <v>15116.832619629258</v>
      </c>
    </row>
    <row r="113" spans="2:12" ht="15.75" x14ac:dyDescent="0.25">
      <c r="B113" s="519" t="s">
        <v>101</v>
      </c>
      <c r="C113" s="519"/>
      <c r="D113" s="519"/>
      <c r="E113" s="519"/>
      <c r="F113" s="519"/>
      <c r="G113" s="519"/>
      <c r="H113" s="519"/>
      <c r="I113" s="519"/>
      <c r="J113" s="519"/>
      <c r="K113" s="519"/>
      <c r="L113" s="181">
        <f>L112</f>
        <v>15116.832619629258</v>
      </c>
    </row>
    <row r="114" spans="2:12" ht="3" customHeight="1" x14ac:dyDescent="0.25">
      <c r="B114" s="135"/>
      <c r="C114" s="19"/>
      <c r="D114" s="19"/>
      <c r="E114" s="19"/>
      <c r="F114" s="19"/>
      <c r="G114" s="19"/>
      <c r="H114" s="19"/>
      <c r="I114" s="19"/>
      <c r="J114" s="19"/>
      <c r="K114" s="19"/>
      <c r="L114" s="132"/>
    </row>
    <row r="115" spans="2:12" ht="15" customHeight="1" x14ac:dyDescent="0.25">
      <c r="B115" s="521" t="s">
        <v>125</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15116.832619629258</v>
      </c>
    </row>
    <row r="118" spans="2:12" x14ac:dyDescent="0.25">
      <c r="B118" s="60" t="s">
        <v>105</v>
      </c>
      <c r="C118" s="97"/>
      <c r="D118" s="97"/>
      <c r="E118" s="97"/>
      <c r="F118" s="97"/>
      <c r="G118" s="97"/>
      <c r="H118" s="97"/>
      <c r="I118" s="97"/>
      <c r="J118" s="97"/>
      <c r="K118" s="97"/>
      <c r="L118" s="112">
        <f>L117</f>
        <v>15116.832619629258</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9513</v>
      </c>
      <c r="C120" s="489"/>
      <c r="D120" s="489"/>
      <c r="E120" s="489"/>
      <c r="F120" s="489"/>
      <c r="G120" s="489"/>
      <c r="H120" s="489"/>
      <c r="I120" s="489"/>
      <c r="J120" s="489"/>
      <c r="K120" s="489"/>
      <c r="L120" s="114">
        <f>L113*L119</f>
        <v>453504.97858887777</v>
      </c>
    </row>
    <row r="123" spans="2:12" x14ac:dyDescent="0.25">
      <c r="I123"/>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4"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J120"/>
  <sheetViews>
    <sheetView view="pageBreakPreview" zoomScaleNormal="85" zoomScaleSheetLayoutView="100" workbookViewId="0">
      <selection activeCell="J23" sqref="J23"/>
    </sheetView>
  </sheetViews>
  <sheetFormatPr defaultColWidth="9.140625" defaultRowHeight="15" x14ac:dyDescent="0.25"/>
  <cols>
    <col min="1" max="1" width="3.85546875" style="1" customWidth="1"/>
    <col min="2" max="2" width="9.140625" style="1"/>
    <col min="3" max="3" width="11.28515625" style="1" customWidth="1"/>
    <col min="4" max="11" width="9.140625" style="1"/>
    <col min="12" max="12" width="21.140625" style="1" customWidth="1"/>
    <col min="13" max="13" width="3.42578125" style="1" customWidth="1"/>
    <col min="14" max="15" width="9.140625" style="1"/>
    <col min="16" max="16" width="10.5703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126</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Obra'!G12</f>
        <v>4</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Pedreiro</v>
      </c>
    </row>
    <row r="21" spans="2:12" x14ac:dyDescent="0.25">
      <c r="B21" s="127">
        <v>2</v>
      </c>
      <c r="C21" s="7" t="s">
        <v>21</v>
      </c>
      <c r="D21" s="7"/>
      <c r="E21" s="7"/>
      <c r="F21" s="7"/>
      <c r="G21" s="7"/>
      <c r="H21" s="7"/>
      <c r="I21" s="7"/>
      <c r="J21" s="7"/>
      <c r="K21" s="7"/>
      <c r="L21" s="21">
        <f>Eletricista!L21</f>
        <v>2238.1</v>
      </c>
    </row>
    <row r="22" spans="2:12" x14ac:dyDescent="0.25">
      <c r="B22" s="127">
        <v>3</v>
      </c>
      <c r="C22" s="7" t="s">
        <v>22</v>
      </c>
      <c r="D22" s="7"/>
      <c r="E22" s="7"/>
      <c r="F22" s="7"/>
      <c r="G22" s="7"/>
      <c r="H22" s="7"/>
      <c r="I22" s="7"/>
      <c r="J22" s="7"/>
      <c r="K22" s="7"/>
      <c r="L22" s="137" t="str">
        <f>L15</f>
        <v>Pedreiro</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32">
        <v>0</v>
      </c>
    </row>
    <row r="29" spans="2:12" x14ac:dyDescent="0.25">
      <c r="B29" s="531"/>
      <c r="C29" s="29"/>
      <c r="D29" s="29"/>
      <c r="E29" s="29"/>
      <c r="F29" s="30" t="s">
        <v>33</v>
      </c>
      <c r="G29" s="30"/>
      <c r="H29" s="29"/>
      <c r="I29" s="30" t="s">
        <v>34</v>
      </c>
      <c r="J29" s="142"/>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6" x14ac:dyDescent="0.25">
      <c r="B33" s="127" t="s">
        <v>41</v>
      </c>
      <c r="C33" s="29" t="s">
        <v>42</v>
      </c>
      <c r="D33" s="29"/>
      <c r="E33" s="29"/>
      <c r="F33" s="30"/>
      <c r="G33" s="30"/>
      <c r="H33" s="29"/>
      <c r="I33" s="30"/>
      <c r="J33" s="31"/>
      <c r="K33" s="30"/>
      <c r="L33" s="141">
        <v>0</v>
      </c>
    </row>
    <row r="34" spans="2:16" x14ac:dyDescent="0.25">
      <c r="B34" s="127" t="s">
        <v>43</v>
      </c>
      <c r="C34" s="7" t="s">
        <v>44</v>
      </c>
      <c r="D34" s="7"/>
      <c r="E34" s="7"/>
      <c r="F34" s="509"/>
      <c r="G34" s="509"/>
      <c r="H34" s="509"/>
      <c r="I34" s="509"/>
      <c r="J34" s="509"/>
      <c r="K34" s="509"/>
      <c r="L34" s="144">
        <v>0</v>
      </c>
    </row>
    <row r="35" spans="2:16" x14ac:dyDescent="0.25">
      <c r="B35" s="517" t="s">
        <v>45</v>
      </c>
      <c r="C35" s="517"/>
      <c r="D35" s="517"/>
      <c r="E35" s="517"/>
      <c r="F35" s="517"/>
      <c r="G35" s="35"/>
      <c r="H35" s="35"/>
      <c r="I35" s="35"/>
      <c r="J35" s="35"/>
      <c r="K35" s="35"/>
      <c r="L35" s="145">
        <f>SUM(L26:L34)</f>
        <v>2238.1</v>
      </c>
    </row>
    <row r="36" spans="2:16" ht="2.25" customHeight="1" x14ac:dyDescent="0.25">
      <c r="B36" s="135"/>
      <c r="C36" s="19"/>
      <c r="D36" s="19"/>
      <c r="E36" s="19"/>
      <c r="F36" s="19"/>
      <c r="G36" s="19"/>
      <c r="H36" s="19"/>
      <c r="I36" s="19"/>
      <c r="J36" s="19"/>
      <c r="K36" s="19"/>
      <c r="L36" s="132"/>
    </row>
    <row r="37" spans="2:16" x14ac:dyDescent="0.25">
      <c r="B37" s="527" t="s">
        <v>46</v>
      </c>
      <c r="C37" s="527"/>
      <c r="D37" s="527"/>
      <c r="E37" s="527"/>
      <c r="F37" s="527"/>
      <c r="G37" s="527"/>
      <c r="H37" s="37"/>
      <c r="I37" s="37"/>
      <c r="J37" s="37"/>
      <c r="K37" s="38"/>
      <c r="L37" s="146" t="s">
        <v>47</v>
      </c>
    </row>
    <row r="38" spans="2:16" x14ac:dyDescent="0.25">
      <c r="B38" s="127" t="s">
        <v>26</v>
      </c>
      <c r="C38" s="7" t="s">
        <v>48</v>
      </c>
      <c r="D38" s="7"/>
      <c r="E38" s="7"/>
      <c r="F38" s="7"/>
      <c r="G38" s="7"/>
      <c r="H38" s="7"/>
      <c r="I38" s="39" t="s">
        <v>107</v>
      </c>
      <c r="J38" s="32"/>
      <c r="K38" s="21">
        <f>Eletricista!K38</f>
        <v>40.5</v>
      </c>
      <c r="L38" s="118">
        <f>K38*22.58</f>
        <v>914.4899999999999</v>
      </c>
    </row>
    <row r="39" spans="2:16" x14ac:dyDescent="0.25">
      <c r="B39" s="127" t="s">
        <v>28</v>
      </c>
      <c r="C39" s="7" t="s">
        <v>50</v>
      </c>
      <c r="D39" s="7"/>
      <c r="E39" s="7"/>
      <c r="F39" s="7"/>
      <c r="G39" s="7"/>
      <c r="H39" s="7"/>
      <c r="I39" s="7"/>
      <c r="J39" s="7"/>
      <c r="K39" s="44"/>
      <c r="L39" s="147">
        <v>0</v>
      </c>
    </row>
    <row r="40" spans="2:16" x14ac:dyDescent="0.25">
      <c r="B40" s="127" t="s">
        <v>30</v>
      </c>
      <c r="C40" s="7" t="s">
        <v>51</v>
      </c>
      <c r="D40" s="7"/>
      <c r="E40" s="7"/>
      <c r="F40" s="7"/>
      <c r="G40" s="7"/>
      <c r="H40" s="7"/>
      <c r="I40" s="39" t="s">
        <v>353</v>
      </c>
      <c r="J40" s="32"/>
      <c r="K40" s="118">
        <f>Eletricista!K40</f>
        <v>5.5</v>
      </c>
      <c r="L40" s="262">
        <f>IF((K40*2*22.58-(0.06*L26))&lt;=0,0,(K40*2*22.58-(0.06*L26)))</f>
        <v>114.09399999999999</v>
      </c>
      <c r="P40" s="148"/>
    </row>
    <row r="41" spans="2:16" x14ac:dyDescent="0.25">
      <c r="B41" s="127" t="s">
        <v>35</v>
      </c>
      <c r="C41" s="7" t="s">
        <v>52</v>
      </c>
      <c r="D41" s="7"/>
      <c r="E41" s="7"/>
      <c r="F41" s="7"/>
      <c r="G41" s="7"/>
      <c r="H41" s="7"/>
      <c r="I41" s="7"/>
      <c r="J41" s="7"/>
      <c r="K41" s="44"/>
      <c r="L41" s="149">
        <v>0</v>
      </c>
    </row>
    <row r="42" spans="2:16" x14ac:dyDescent="0.25">
      <c r="B42" s="127" t="s">
        <v>37</v>
      </c>
      <c r="C42" s="7" t="s">
        <v>53</v>
      </c>
      <c r="D42" s="7"/>
      <c r="E42" s="7"/>
      <c r="F42" s="7"/>
      <c r="G42" s="7"/>
      <c r="H42" s="7"/>
      <c r="I42" s="7"/>
      <c r="J42" s="7"/>
      <c r="K42" s="44"/>
      <c r="L42" s="275">
        <f>Eletricista!$L$42</f>
        <v>2.75</v>
      </c>
    </row>
    <row r="43" spans="2:16" x14ac:dyDescent="0.25">
      <c r="B43" s="127" t="s">
        <v>39</v>
      </c>
      <c r="C43" s="7" t="s">
        <v>54</v>
      </c>
      <c r="D43" s="7"/>
      <c r="E43" s="7"/>
      <c r="F43" s="7"/>
      <c r="G43" s="7"/>
      <c r="H43" s="7"/>
      <c r="I43" s="7"/>
      <c r="J43" s="7"/>
      <c r="K43" s="44"/>
      <c r="L43" s="118">
        <f>Eletricista!L43</f>
        <v>11.92</v>
      </c>
    </row>
    <row r="44" spans="2:16" x14ac:dyDescent="0.25">
      <c r="B44" s="127" t="s">
        <v>41</v>
      </c>
      <c r="C44" s="7" t="s">
        <v>55</v>
      </c>
      <c r="D44" s="7"/>
      <c r="E44" s="7"/>
      <c r="F44" s="7"/>
      <c r="G44" s="7"/>
      <c r="H44" s="7"/>
      <c r="I44" s="7"/>
      <c r="J44" s="7"/>
      <c r="K44" s="44"/>
      <c r="L44" s="150">
        <v>0</v>
      </c>
    </row>
    <row r="45" spans="2:16" x14ac:dyDescent="0.25">
      <c r="B45" s="151" t="s">
        <v>43</v>
      </c>
      <c r="C45" s="51" t="s">
        <v>113</v>
      </c>
      <c r="D45" s="51"/>
      <c r="E45" s="51" t="s">
        <v>114</v>
      </c>
      <c r="F45" s="51"/>
      <c r="G45" s="152"/>
      <c r="H45" s="152"/>
      <c r="I45" s="152"/>
      <c r="J45" s="152"/>
      <c r="K45" s="152"/>
      <c r="L45" s="153">
        <f>Eletricista!L45</f>
        <v>175.76</v>
      </c>
    </row>
    <row r="46" spans="2:16" x14ac:dyDescent="0.25">
      <c r="B46" s="154" t="s">
        <v>56</v>
      </c>
      <c r="C46" s="7"/>
      <c r="D46" s="7"/>
      <c r="E46" s="7"/>
      <c r="F46" s="7"/>
      <c r="G46" s="7"/>
      <c r="H46" s="7"/>
      <c r="I46" s="7"/>
      <c r="J46" s="7"/>
      <c r="K46" s="7"/>
      <c r="L46" s="155">
        <f>SUM(L38:L45)</f>
        <v>1219.0139999999999</v>
      </c>
    </row>
    <row r="47" spans="2:16" x14ac:dyDescent="0.25">
      <c r="B47" s="527" t="s">
        <v>57</v>
      </c>
      <c r="C47" s="527"/>
      <c r="D47" s="527"/>
      <c r="E47" s="527"/>
      <c r="F47" s="527"/>
      <c r="G47" s="37"/>
      <c r="H47" s="37"/>
      <c r="I47" s="37"/>
      <c r="J47" s="37"/>
      <c r="K47" s="37"/>
      <c r="L47" s="156" t="s">
        <v>47</v>
      </c>
    </row>
    <row r="48" spans="2:16" x14ac:dyDescent="0.25">
      <c r="B48" s="127" t="s">
        <v>26</v>
      </c>
      <c r="C48" s="528" t="s">
        <v>122</v>
      </c>
      <c r="D48" s="528"/>
      <c r="E48" s="528"/>
      <c r="F48" s="528"/>
      <c r="G48" s="157" t="s">
        <v>116</v>
      </c>
      <c r="H48" s="158"/>
      <c r="I48" s="158"/>
      <c r="J48" s="158"/>
      <c r="K48" s="159"/>
      <c r="L48" s="183">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823.62080000000003</v>
      </c>
    </row>
    <row r="57" spans="2:12" x14ac:dyDescent="0.25">
      <c r="B57" s="50" t="s">
        <v>26</v>
      </c>
      <c r="C57" s="51" t="s">
        <v>65</v>
      </c>
      <c r="D57" s="51"/>
      <c r="E57" s="51"/>
      <c r="F57" s="51"/>
      <c r="G57" s="51"/>
      <c r="H57" s="51"/>
      <c r="I57" s="51"/>
      <c r="J57" s="51"/>
      <c r="K57" s="353">
        <v>0.2</v>
      </c>
      <c r="L57" s="170">
        <f t="shared" ref="L57:L64" si="0">K57*$L$35</f>
        <v>447.62</v>
      </c>
    </row>
    <row r="58" spans="2:12" x14ac:dyDescent="0.25">
      <c r="B58" s="50" t="s">
        <v>28</v>
      </c>
      <c r="C58" s="51" t="s">
        <v>66</v>
      </c>
      <c r="D58" s="51"/>
      <c r="E58" s="51"/>
      <c r="F58" s="51"/>
      <c r="G58" s="51"/>
      <c r="H58" s="51"/>
      <c r="I58" s="51"/>
      <c r="J58" s="51"/>
      <c r="K58" s="353">
        <v>1.4999999999999999E-2</v>
      </c>
      <c r="L58" s="170">
        <f t="shared" si="0"/>
        <v>33.5715</v>
      </c>
    </row>
    <row r="59" spans="2:12" x14ac:dyDescent="0.25">
      <c r="B59" s="50" t="s">
        <v>30</v>
      </c>
      <c r="C59" s="51" t="s">
        <v>67</v>
      </c>
      <c r="D59" s="51"/>
      <c r="E59" s="51"/>
      <c r="F59" s="51"/>
      <c r="G59" s="51"/>
      <c r="H59" s="51"/>
      <c r="I59" s="51"/>
      <c r="J59" s="51"/>
      <c r="K59" s="353">
        <v>0.01</v>
      </c>
      <c r="L59" s="170">
        <f t="shared" si="0"/>
        <v>22.381</v>
      </c>
    </row>
    <row r="60" spans="2:12" x14ac:dyDescent="0.25">
      <c r="B60" s="50" t="s">
        <v>35</v>
      </c>
      <c r="C60" s="51" t="s">
        <v>68</v>
      </c>
      <c r="D60" s="51"/>
      <c r="E60" s="51"/>
      <c r="F60" s="51"/>
      <c r="G60" s="51"/>
      <c r="H60" s="51"/>
      <c r="I60" s="51"/>
      <c r="J60" s="51"/>
      <c r="K60" s="353">
        <v>2E-3</v>
      </c>
      <c r="L60" s="170">
        <f t="shared" si="0"/>
        <v>4.4761999999999995</v>
      </c>
    </row>
    <row r="61" spans="2:12" x14ac:dyDescent="0.25">
      <c r="B61" s="50" t="s">
        <v>37</v>
      </c>
      <c r="C61" s="51" t="s">
        <v>69</v>
      </c>
      <c r="D61" s="51"/>
      <c r="E61" s="51"/>
      <c r="F61" s="51"/>
      <c r="G61" s="51"/>
      <c r="H61" s="51"/>
      <c r="I61" s="51"/>
      <c r="J61" s="51"/>
      <c r="K61" s="353">
        <v>2.5000000000000001E-2</v>
      </c>
      <c r="L61" s="170">
        <f t="shared" si="0"/>
        <v>55.952500000000001</v>
      </c>
    </row>
    <row r="62" spans="2:12" x14ac:dyDescent="0.25">
      <c r="B62" s="50" t="s">
        <v>39</v>
      </c>
      <c r="C62" s="51" t="s">
        <v>70</v>
      </c>
      <c r="D62" s="51"/>
      <c r="E62" s="51"/>
      <c r="F62" s="51"/>
      <c r="G62" s="51"/>
      <c r="H62" s="51"/>
      <c r="I62" s="51"/>
      <c r="J62" s="51"/>
      <c r="K62" s="353">
        <v>0.08</v>
      </c>
      <c r="L62" s="170">
        <f t="shared" si="0"/>
        <v>179.048</v>
      </c>
    </row>
    <row r="63" spans="2:12" x14ac:dyDescent="0.25">
      <c r="B63" s="50" t="s">
        <v>41</v>
      </c>
      <c r="C63" s="343" t="s">
        <v>453</v>
      </c>
      <c r="D63" s="51"/>
      <c r="E63" s="51"/>
      <c r="F63" s="51"/>
      <c r="G63" s="51"/>
      <c r="H63" s="51"/>
      <c r="I63" s="51"/>
      <c r="J63" s="51"/>
      <c r="K63" s="353">
        <v>0.03</v>
      </c>
      <c r="L63" s="170">
        <f t="shared" si="0"/>
        <v>67.143000000000001</v>
      </c>
    </row>
    <row r="64" spans="2:12" x14ac:dyDescent="0.25">
      <c r="B64" s="50" t="s">
        <v>43</v>
      </c>
      <c r="C64" s="51" t="s">
        <v>71</v>
      </c>
      <c r="D64" s="51"/>
      <c r="E64" s="51"/>
      <c r="F64" s="51"/>
      <c r="G64" s="51"/>
      <c r="H64" s="51"/>
      <c r="I64" s="51"/>
      <c r="J64" s="51"/>
      <c r="K64" s="353">
        <v>6.0000000000000001E-3</v>
      </c>
      <c r="L64" s="170">
        <f t="shared" si="0"/>
        <v>13.428599999999999</v>
      </c>
    </row>
    <row r="65" spans="2:12" x14ac:dyDescent="0.25">
      <c r="B65" s="67" t="s">
        <v>72</v>
      </c>
      <c r="C65" s="68"/>
      <c r="D65" s="68"/>
      <c r="E65" s="68"/>
      <c r="F65" s="68"/>
      <c r="G65" s="68"/>
      <c r="H65" s="68"/>
      <c r="I65" s="68"/>
      <c r="J65" s="68"/>
      <c r="K65" s="359">
        <f>SUM(K66:K68)</f>
        <v>0.15198480000000003</v>
      </c>
      <c r="L65" s="85">
        <f>SUM(L66:L68)</f>
        <v>340.15718088</v>
      </c>
    </row>
    <row r="66" spans="2:12" x14ac:dyDescent="0.25">
      <c r="B66" s="50" t="s">
        <v>26</v>
      </c>
      <c r="C66" s="51" t="s">
        <v>73</v>
      </c>
      <c r="D66" s="51"/>
      <c r="E66" s="51"/>
      <c r="F66" s="51"/>
      <c r="G66" s="51"/>
      <c r="H66" s="51"/>
      <c r="I66" s="51"/>
      <c r="J66" s="51"/>
      <c r="K66" s="353">
        <v>8.3299999999999999E-2</v>
      </c>
      <c r="L66" s="170">
        <f>K66*$L$35</f>
        <v>186.43373</v>
      </c>
    </row>
    <row r="67" spans="2:12" x14ac:dyDescent="0.25">
      <c r="B67" s="50" t="s">
        <v>28</v>
      </c>
      <c r="C67" s="51" t="s">
        <v>74</v>
      </c>
      <c r="D67" s="51"/>
      <c r="E67" s="51"/>
      <c r="F67" s="51"/>
      <c r="G67" s="51"/>
      <c r="H67" s="51"/>
      <c r="I67" s="51"/>
      <c r="J67" s="51"/>
      <c r="K67" s="353">
        <v>2.7799999999999998E-2</v>
      </c>
      <c r="L67" s="170">
        <f>K67*$L$35</f>
        <v>62.219179999999994</v>
      </c>
    </row>
    <row r="68" spans="2:12" x14ac:dyDescent="0.25">
      <c r="B68" s="50" t="s">
        <v>30</v>
      </c>
      <c r="C68" s="51" t="s">
        <v>75</v>
      </c>
      <c r="D68" s="51"/>
      <c r="E68" s="51"/>
      <c r="F68" s="51"/>
      <c r="G68" s="51"/>
      <c r="H68" s="51"/>
      <c r="I68" s="51"/>
      <c r="J68" s="51"/>
      <c r="K68" s="353">
        <f>$K$56*SUM(K66:K67)</f>
        <v>4.0884800000000013E-2</v>
      </c>
      <c r="L68" s="170">
        <f>K68*$L$35</f>
        <v>91.504270880000021</v>
      </c>
    </row>
    <row r="69" spans="2:12" x14ac:dyDescent="0.25">
      <c r="B69" s="67" t="s">
        <v>76</v>
      </c>
      <c r="C69" s="73"/>
      <c r="D69" s="73"/>
      <c r="E69" s="73"/>
      <c r="F69" s="73"/>
      <c r="G69" s="73"/>
      <c r="H69" s="73"/>
      <c r="I69" s="73"/>
      <c r="J69" s="73"/>
      <c r="K69" s="357">
        <f>SUM(K70:K71)</f>
        <v>2.2166666666666667E-4</v>
      </c>
      <c r="L69" s="85">
        <f>SUM(L70:L71)</f>
        <v>0.49611216666666663</v>
      </c>
    </row>
    <row r="70" spans="2:12" x14ac:dyDescent="0.25">
      <c r="B70" s="50" t="s">
        <v>26</v>
      </c>
      <c r="C70" s="51" t="s">
        <v>366</v>
      </c>
      <c r="D70" s="51"/>
      <c r="E70" s="51"/>
      <c r="F70" s="51"/>
      <c r="G70" s="51"/>
      <c r="H70" s="51"/>
      <c r="I70" s="51"/>
      <c r="J70" s="51"/>
      <c r="K70" s="356">
        <f>(((1/12*4)+(1/12*4)+(1/3*1/12*4))/12*0.0025)</f>
        <v>1.6203703703703703E-4</v>
      </c>
      <c r="L70" s="170">
        <f>K70*$L$35</f>
        <v>0.36265509259259254</v>
      </c>
    </row>
    <row r="71" spans="2:12" x14ac:dyDescent="0.25">
      <c r="B71" s="50" t="s">
        <v>28</v>
      </c>
      <c r="C71" s="51" t="s">
        <v>367</v>
      </c>
      <c r="D71" s="74"/>
      <c r="E71" s="74"/>
      <c r="F71" s="74"/>
      <c r="G71" s="74"/>
      <c r="H71" s="74"/>
      <c r="I71" s="74"/>
      <c r="J71" s="74"/>
      <c r="K71" s="356">
        <f>K56*K70</f>
        <v>5.9629629629629644E-5</v>
      </c>
      <c r="L71" s="170">
        <f>K71*$L$35</f>
        <v>0.13345707407407409</v>
      </c>
    </row>
    <row r="72" spans="2:12" x14ac:dyDescent="0.25">
      <c r="B72" s="67" t="s">
        <v>77</v>
      </c>
      <c r="C72" s="73"/>
      <c r="D72" s="73"/>
      <c r="E72" s="73"/>
      <c r="F72" s="73"/>
      <c r="G72" s="73"/>
      <c r="H72" s="73"/>
      <c r="I72" s="73"/>
      <c r="J72" s="73"/>
      <c r="K72" s="71">
        <f>SUM(K73:K78)</f>
        <v>5.2080283022222222E-2</v>
      </c>
      <c r="L72" s="85">
        <f>SUM(L73:L78)</f>
        <v>116.56088143203556</v>
      </c>
    </row>
    <row r="73" spans="2:12" x14ac:dyDescent="0.25">
      <c r="B73" s="50" t="s">
        <v>26</v>
      </c>
      <c r="C73" s="51" t="s">
        <v>78</v>
      </c>
      <c r="D73" s="51"/>
      <c r="E73" s="51"/>
      <c r="F73" s="51"/>
      <c r="G73" s="51"/>
      <c r="H73" s="75"/>
      <c r="I73" s="75"/>
      <c r="J73" s="76"/>
      <c r="K73" s="338">
        <f>100%*(1/12)*0.035+(0.0833+0.1111)*0.29%</f>
        <v>3.4804266666666668E-3</v>
      </c>
      <c r="L73" s="170">
        <f t="shared" ref="L73:L78" si="1">K73*$L$35</f>
        <v>7.7895429226666666</v>
      </c>
    </row>
    <row r="74" spans="2:12" x14ac:dyDescent="0.25">
      <c r="B74" s="50" t="s">
        <v>28</v>
      </c>
      <c r="C74" s="51" t="s">
        <v>454</v>
      </c>
      <c r="D74" s="77"/>
      <c r="E74" s="51"/>
      <c r="F74" s="75"/>
      <c r="G74" s="75"/>
      <c r="H74" s="75"/>
      <c r="I74" s="78"/>
      <c r="J74" s="75"/>
      <c r="K74" s="355">
        <f>K62*K73</f>
        <v>2.7843413333333334E-4</v>
      </c>
      <c r="L74" s="170">
        <f t="shared" si="1"/>
        <v>0.62316343381333328</v>
      </c>
    </row>
    <row r="75" spans="2:12" x14ac:dyDescent="0.25">
      <c r="B75" s="50" t="s">
        <v>30</v>
      </c>
      <c r="C75" s="79" t="s">
        <v>79</v>
      </c>
      <c r="D75" s="74"/>
      <c r="E75" s="74"/>
      <c r="F75" s="74"/>
      <c r="G75" s="74"/>
      <c r="H75" s="74"/>
      <c r="I75" s="74"/>
      <c r="J75" s="74"/>
      <c r="K75" s="338">
        <f>(50%*8%)*((1+(1/12))+(1/3*1/12))*5%/10</f>
        <v>2.2222222222222223E-4</v>
      </c>
      <c r="L75" s="170">
        <f t="shared" si="1"/>
        <v>0.49735555555555555</v>
      </c>
    </row>
    <row r="76" spans="2:12" x14ac:dyDescent="0.25">
      <c r="B76" s="50" t="s">
        <v>35</v>
      </c>
      <c r="C76" s="51" t="s">
        <v>117</v>
      </c>
      <c r="D76" s="51"/>
      <c r="E76" s="51"/>
      <c r="F76" s="80"/>
      <c r="G76" s="80"/>
      <c r="H76" s="80"/>
      <c r="I76" s="80"/>
      <c r="J76" s="76"/>
      <c r="K76" s="338">
        <f>1/30*7/12</f>
        <v>1.9444444444444445E-2</v>
      </c>
      <c r="L76" s="170">
        <f t="shared" si="1"/>
        <v>43.518611111111113</v>
      </c>
    </row>
    <row r="77" spans="2:12" x14ac:dyDescent="0.25">
      <c r="B77" s="50" t="s">
        <v>37</v>
      </c>
      <c r="C77" s="51" t="s">
        <v>455</v>
      </c>
      <c r="D77" s="51"/>
      <c r="E77" s="51"/>
      <c r="F77" s="51"/>
      <c r="G77" s="51"/>
      <c r="H77" s="51"/>
      <c r="I77" s="81"/>
      <c r="J77" s="76"/>
      <c r="K77" s="352">
        <f>K56*K76</f>
        <v>7.1555555555555574E-3</v>
      </c>
      <c r="L77" s="170">
        <f t="shared" si="1"/>
        <v>16.014848888888892</v>
      </c>
    </row>
    <row r="78" spans="2:12" x14ac:dyDescent="0.25">
      <c r="B78" s="50" t="s">
        <v>39</v>
      </c>
      <c r="C78" s="79" t="s">
        <v>456</v>
      </c>
      <c r="D78" s="80"/>
      <c r="E78" s="80"/>
      <c r="F78" s="80"/>
      <c r="G78" s="80"/>
      <c r="H78" s="80"/>
      <c r="I78" s="80"/>
      <c r="J78" s="80"/>
      <c r="K78" s="352">
        <f>(1+0.0833+0.0833+0.0278)*0.5*0.08*0.9*50%</f>
        <v>2.14992E-2</v>
      </c>
      <c r="L78" s="170">
        <f t="shared" si="1"/>
        <v>48.117359519999994</v>
      </c>
    </row>
    <row r="79" spans="2:12" x14ac:dyDescent="0.25">
      <c r="B79" s="82" t="s">
        <v>80</v>
      </c>
      <c r="C79" s="83"/>
      <c r="D79" s="83"/>
      <c r="E79" s="83"/>
      <c r="F79" s="83"/>
      <c r="G79" s="83"/>
      <c r="H79" s="83"/>
      <c r="I79" s="83"/>
      <c r="J79" s="83"/>
      <c r="K79" s="84">
        <f>SUM(K80:K87)</f>
        <v>0.13448694520547946</v>
      </c>
      <c r="L79" s="85">
        <f>SUM(L80:L87)</f>
        <v>300.99523206438357</v>
      </c>
    </row>
    <row r="80" spans="2:12" x14ac:dyDescent="0.25">
      <c r="B80" s="50" t="s">
        <v>26</v>
      </c>
      <c r="C80" s="51" t="s">
        <v>81</v>
      </c>
      <c r="D80" s="51"/>
      <c r="E80" s="51"/>
      <c r="F80" s="51"/>
      <c r="G80" s="51"/>
      <c r="H80" s="51"/>
      <c r="I80" s="51"/>
      <c r="J80" s="51"/>
      <c r="K80" s="338">
        <f>1/12</f>
        <v>8.3333333333333329E-2</v>
      </c>
      <c r="L80" s="170">
        <f t="shared" ref="L80:L87" si="2">$L$35*K80</f>
        <v>186.50833333333333</v>
      </c>
    </row>
    <row r="81" spans="2:12" x14ac:dyDescent="0.25">
      <c r="B81" s="50" t="s">
        <v>28</v>
      </c>
      <c r="C81" s="51" t="s">
        <v>457</v>
      </c>
      <c r="D81" s="51"/>
      <c r="E81" s="51"/>
      <c r="F81" s="86"/>
      <c r="G81" s="86"/>
      <c r="H81" s="86"/>
      <c r="I81" s="51"/>
      <c r="J81" s="51"/>
      <c r="K81" s="338">
        <f>(((4.14/30)/12))*100%</f>
        <v>1.1499999999999998E-2</v>
      </c>
      <c r="L81" s="170">
        <f t="shared" si="2"/>
        <v>25.738149999999994</v>
      </c>
    </row>
    <row r="82" spans="2:12" x14ac:dyDescent="0.25">
      <c r="B82" s="50" t="s">
        <v>30</v>
      </c>
      <c r="C82" s="51" t="s">
        <v>458</v>
      </c>
      <c r="D82" s="51"/>
      <c r="E82" s="51"/>
      <c r="F82" s="51"/>
      <c r="G82" s="51"/>
      <c r="H82" s="51"/>
      <c r="I82" s="51"/>
      <c r="J82" s="51"/>
      <c r="K82" s="354">
        <f>((5/30)/12)*1.5/100</f>
        <v>2.0833333333333332E-4</v>
      </c>
      <c r="L82" s="170">
        <f t="shared" si="2"/>
        <v>0.4662708333333333</v>
      </c>
    </row>
    <row r="83" spans="2:12" x14ac:dyDescent="0.25">
      <c r="B83" s="50" t="s">
        <v>35</v>
      </c>
      <c r="C83" s="51" t="s">
        <v>82</v>
      </c>
      <c r="D83" s="51"/>
      <c r="E83" s="51"/>
      <c r="F83" s="86"/>
      <c r="G83" s="86"/>
      <c r="H83" s="86"/>
      <c r="I83" s="51"/>
      <c r="J83" s="51"/>
      <c r="K83" s="338">
        <f>(((3/365)*5%)+((2/365)*2%)+((4/365)*2%))</f>
        <v>7.3972602739726025E-4</v>
      </c>
      <c r="L83" s="170">
        <f t="shared" si="2"/>
        <v>1.6555808219178081</v>
      </c>
    </row>
    <row r="84" spans="2:12" x14ac:dyDescent="0.25">
      <c r="B84" s="50" t="s">
        <v>37</v>
      </c>
      <c r="C84" s="51" t="s">
        <v>83</v>
      </c>
      <c r="D84" s="51"/>
      <c r="E84" s="51"/>
      <c r="F84" s="86"/>
      <c r="G84" s="86"/>
      <c r="H84" s="86"/>
      <c r="I84" s="51"/>
      <c r="J84" s="51"/>
      <c r="K84" s="354">
        <f>(0.91/30)*(1/12)</f>
        <v>2.5277777777777777E-3</v>
      </c>
      <c r="L84" s="170">
        <f t="shared" si="2"/>
        <v>5.6574194444444439</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80.969477631354664</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823.62080000000003</v>
      </c>
    </row>
    <row r="94" spans="2:12" x14ac:dyDescent="0.25">
      <c r="B94" s="164" t="s">
        <v>72</v>
      </c>
      <c r="C94" s="97"/>
      <c r="D94" s="97"/>
      <c r="E94" s="97"/>
      <c r="F94" s="97"/>
      <c r="G94" s="97"/>
      <c r="H94" s="97"/>
      <c r="I94" s="97"/>
      <c r="J94" s="97"/>
      <c r="K94" s="97"/>
      <c r="L94" s="174">
        <f>L65</f>
        <v>340.15718088</v>
      </c>
    </row>
    <row r="95" spans="2:12" x14ac:dyDescent="0.25">
      <c r="B95" s="164" t="s">
        <v>76</v>
      </c>
      <c r="C95" s="97"/>
      <c r="D95" s="97"/>
      <c r="E95" s="97"/>
      <c r="F95" s="97"/>
      <c r="G95" s="97"/>
      <c r="H95" s="97"/>
      <c r="I95" s="97"/>
      <c r="J95" s="97"/>
      <c r="K95" s="97"/>
      <c r="L95" s="174">
        <f>L69</f>
        <v>0.49611216666666663</v>
      </c>
    </row>
    <row r="96" spans="2:12" x14ac:dyDescent="0.25">
      <c r="B96" s="164" t="s">
        <v>77</v>
      </c>
      <c r="C96" s="97"/>
      <c r="D96" s="97"/>
      <c r="E96" s="97"/>
      <c r="F96" s="97"/>
      <c r="G96" s="97"/>
      <c r="H96" s="97"/>
      <c r="I96" s="97"/>
      <c r="J96" s="97"/>
      <c r="K96" s="97"/>
      <c r="L96" s="174">
        <f>L72</f>
        <v>116.56088143203556</v>
      </c>
    </row>
    <row r="97" spans="2:12" x14ac:dyDescent="0.25">
      <c r="B97" s="164" t="s">
        <v>80</v>
      </c>
      <c r="C97" s="97"/>
      <c r="D97" s="97"/>
      <c r="E97" s="97"/>
      <c r="F97" s="97"/>
      <c r="G97" s="97"/>
      <c r="H97" s="97"/>
      <c r="I97" s="97"/>
      <c r="J97" s="97"/>
      <c r="K97" s="97"/>
      <c r="L97" s="174">
        <f>L79</f>
        <v>300.99523206438357</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1581.830206543086</v>
      </c>
    </row>
    <row r="100" spans="2:12" ht="2.25" customHeight="1" x14ac:dyDescent="0.25">
      <c r="B100" s="166"/>
      <c r="C100" s="63"/>
      <c r="D100" s="63"/>
      <c r="E100" s="63"/>
      <c r="F100" s="63"/>
      <c r="G100" s="63"/>
      <c r="H100" s="63"/>
      <c r="I100" s="63"/>
      <c r="J100" s="63"/>
      <c r="K100" s="63"/>
      <c r="L100" s="175"/>
    </row>
    <row r="101" spans="2:12" ht="15.75" x14ac:dyDescent="0.25">
      <c r="B101" s="522" t="s">
        <v>127</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2238.1</v>
      </c>
    </row>
    <row r="104" spans="2:12" x14ac:dyDescent="0.25">
      <c r="B104" s="151" t="s">
        <v>28</v>
      </c>
      <c r="C104" s="51" t="s">
        <v>46</v>
      </c>
      <c r="D104" s="102"/>
      <c r="E104" s="102"/>
      <c r="F104" s="102"/>
      <c r="G104" s="102"/>
      <c r="H104" s="102"/>
      <c r="I104" s="102"/>
      <c r="J104" s="102"/>
      <c r="K104" s="102"/>
      <c r="L104" s="171">
        <f>L46</f>
        <v>1219.0139999999999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1581.830206543086</v>
      </c>
    </row>
    <row r="107" spans="2:12" x14ac:dyDescent="0.25">
      <c r="B107" s="523" t="s">
        <v>91</v>
      </c>
      <c r="C107" s="523"/>
      <c r="D107" s="523"/>
      <c r="E107" s="523"/>
      <c r="F107" s="523"/>
      <c r="G107" s="523"/>
      <c r="H107" s="523"/>
      <c r="I107" s="523"/>
      <c r="J107" s="523"/>
      <c r="K107" s="523"/>
      <c r="L107" s="177">
        <f>SUM(L103:L106)</f>
        <v>5038.9442065430858</v>
      </c>
    </row>
    <row r="108" spans="2:12" ht="15.75" customHeight="1" x14ac:dyDescent="0.25">
      <c r="B108" s="524" t="s">
        <v>92</v>
      </c>
      <c r="C108" s="524"/>
      <c r="D108" s="524"/>
      <c r="E108" s="524"/>
      <c r="F108" s="524"/>
      <c r="G108" s="524"/>
      <c r="H108" s="524"/>
      <c r="I108" s="105"/>
      <c r="J108" s="105"/>
      <c r="K108" s="105"/>
      <c r="L108" s="178">
        <f>L107</f>
        <v>5038.9442065430858</v>
      </c>
    </row>
    <row r="109" spans="2:12" ht="3.75" customHeight="1" x14ac:dyDescent="0.25">
      <c r="B109" s="166"/>
      <c r="C109" s="63"/>
      <c r="D109" s="63"/>
      <c r="E109" s="63"/>
      <c r="F109" s="63"/>
      <c r="G109" s="63"/>
      <c r="H109" s="63"/>
      <c r="I109" s="63"/>
      <c r="J109" s="63"/>
      <c r="K109" s="63"/>
      <c r="L109" s="167"/>
    </row>
    <row r="110" spans="2:12" ht="15.75" x14ac:dyDescent="0.25">
      <c r="B110" s="525" t="s">
        <v>128</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Pedreiro</v>
      </c>
      <c r="C112" s="518"/>
      <c r="D112" s="518"/>
      <c r="E112" s="491">
        <f>L108</f>
        <v>5038.9442065430858</v>
      </c>
      <c r="F112" s="491"/>
      <c r="G112" s="492">
        <v>1</v>
      </c>
      <c r="H112" s="492"/>
      <c r="I112" s="491">
        <f>E112*G112</f>
        <v>5038.9442065430858</v>
      </c>
      <c r="J112" s="491"/>
      <c r="K112" s="109">
        <f>L17</f>
        <v>4</v>
      </c>
      <c r="L112" s="180">
        <f>I112*K112</f>
        <v>20155.776826172343</v>
      </c>
    </row>
    <row r="113" spans="2:12" ht="15.75" x14ac:dyDescent="0.25">
      <c r="B113" s="519" t="s">
        <v>101</v>
      </c>
      <c r="C113" s="519"/>
      <c r="D113" s="519"/>
      <c r="E113" s="519"/>
      <c r="F113" s="519"/>
      <c r="G113" s="519"/>
      <c r="H113" s="519"/>
      <c r="I113" s="519"/>
      <c r="J113" s="519"/>
      <c r="K113" s="519"/>
      <c r="L113" s="181">
        <f>L112</f>
        <v>20155.776826172343</v>
      </c>
    </row>
    <row r="114" spans="2:12" ht="3" customHeight="1" x14ac:dyDescent="0.25">
      <c r="B114" s="135"/>
      <c r="C114" s="19"/>
      <c r="D114" s="19"/>
      <c r="E114" s="19"/>
      <c r="F114" s="19"/>
      <c r="G114" s="19"/>
      <c r="H114" s="19"/>
      <c r="I114" s="19"/>
      <c r="J114" s="19"/>
      <c r="K114" s="19"/>
      <c r="L114" s="132"/>
    </row>
    <row r="115" spans="2:12" ht="15.75" x14ac:dyDescent="0.25">
      <c r="B115" s="521" t="s">
        <v>129</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20155.776826172343</v>
      </c>
    </row>
    <row r="118" spans="2:12" x14ac:dyDescent="0.25">
      <c r="B118" s="60" t="s">
        <v>105</v>
      </c>
      <c r="C118" s="97"/>
      <c r="D118" s="97"/>
      <c r="E118" s="97"/>
      <c r="F118" s="97"/>
      <c r="G118" s="97"/>
      <c r="H118" s="97"/>
      <c r="I118" s="97"/>
      <c r="J118" s="97"/>
      <c r="K118" s="97"/>
      <c r="L118" s="112">
        <f>L117</f>
        <v>20155.776826172343</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9512</v>
      </c>
      <c r="C120" s="489"/>
      <c r="D120" s="489"/>
      <c r="E120" s="489"/>
      <c r="F120" s="489"/>
      <c r="G120" s="489"/>
      <c r="H120" s="489"/>
      <c r="I120" s="489"/>
      <c r="J120" s="489"/>
      <c r="K120" s="489"/>
      <c r="L120" s="114">
        <f>L113*L119</f>
        <v>604673.30478517024</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8"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J120"/>
  <sheetViews>
    <sheetView view="pageBreakPreview" zoomScale="98" zoomScaleNormal="85" zoomScaleSheetLayoutView="98" workbookViewId="0">
      <selection activeCell="J23" sqref="J23"/>
    </sheetView>
  </sheetViews>
  <sheetFormatPr defaultColWidth="9.140625" defaultRowHeight="15" x14ac:dyDescent="0.25"/>
  <cols>
    <col min="1" max="1" width="4.140625" style="1" customWidth="1"/>
    <col min="2" max="2" width="9.140625" style="1"/>
    <col min="3" max="3" width="11.28515625" style="1" customWidth="1"/>
    <col min="4" max="11" width="9.140625" style="1"/>
    <col min="12" max="12" width="21.140625" style="1" customWidth="1"/>
    <col min="13" max="13" width="3.85546875" style="1" customWidth="1"/>
    <col min="14" max="15" width="9.140625" style="1"/>
    <col min="16" max="16" width="10.5703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130</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Obra'!G13</f>
        <v>4</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Pintor</v>
      </c>
    </row>
    <row r="21" spans="2:12" x14ac:dyDescent="0.25">
      <c r="B21" s="127">
        <v>2</v>
      </c>
      <c r="C21" s="7" t="s">
        <v>21</v>
      </c>
      <c r="D21" s="7"/>
      <c r="E21" s="7"/>
      <c r="F21" s="7"/>
      <c r="G21" s="7"/>
      <c r="H21" s="7"/>
      <c r="I21" s="7"/>
      <c r="J21" s="7"/>
      <c r="K21" s="7"/>
      <c r="L21" s="21">
        <f>Eletricista!L21</f>
        <v>2238.1</v>
      </c>
    </row>
    <row r="22" spans="2:12" x14ac:dyDescent="0.25">
      <c r="B22" s="127">
        <v>3</v>
      </c>
      <c r="C22" s="7" t="s">
        <v>22</v>
      </c>
      <c r="D22" s="7"/>
      <c r="E22" s="7"/>
      <c r="F22" s="7"/>
      <c r="G22" s="7"/>
      <c r="H22" s="7"/>
      <c r="I22" s="7"/>
      <c r="J22" s="7"/>
      <c r="K22" s="7"/>
      <c r="L22" s="137" t="str">
        <f>L15</f>
        <v>Pintor</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32">
        <v>0</v>
      </c>
    </row>
    <row r="29" spans="2:12" x14ac:dyDescent="0.25">
      <c r="B29" s="531"/>
      <c r="C29" s="29"/>
      <c r="D29" s="29"/>
      <c r="E29" s="29"/>
      <c r="F29" s="30" t="s">
        <v>33</v>
      </c>
      <c r="G29" s="30"/>
      <c r="H29" s="29"/>
      <c r="I29" s="30" t="s">
        <v>34</v>
      </c>
      <c r="J29" s="142"/>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6" x14ac:dyDescent="0.25">
      <c r="B33" s="127" t="s">
        <v>41</v>
      </c>
      <c r="C33" s="29" t="s">
        <v>42</v>
      </c>
      <c r="D33" s="29"/>
      <c r="E33" s="29"/>
      <c r="F33" s="30"/>
      <c r="G33" s="30"/>
      <c r="H33" s="29"/>
      <c r="I33" s="30"/>
      <c r="J33" s="31"/>
      <c r="K33" s="30"/>
      <c r="L33" s="141">
        <v>0</v>
      </c>
    </row>
    <row r="34" spans="2:16" x14ac:dyDescent="0.25">
      <c r="B34" s="127" t="s">
        <v>43</v>
      </c>
      <c r="C34" s="7" t="s">
        <v>44</v>
      </c>
      <c r="D34" s="7"/>
      <c r="E34" s="7"/>
      <c r="F34" s="509"/>
      <c r="G34" s="509"/>
      <c r="H34" s="509"/>
      <c r="I34" s="509"/>
      <c r="J34" s="509"/>
      <c r="K34" s="509"/>
      <c r="L34" s="144">
        <v>0</v>
      </c>
    </row>
    <row r="35" spans="2:16" x14ac:dyDescent="0.25">
      <c r="B35" s="517" t="s">
        <v>45</v>
      </c>
      <c r="C35" s="517"/>
      <c r="D35" s="517"/>
      <c r="E35" s="517"/>
      <c r="F35" s="517"/>
      <c r="G35" s="35"/>
      <c r="H35" s="35"/>
      <c r="I35" s="35"/>
      <c r="J35" s="35"/>
      <c r="K35" s="35"/>
      <c r="L35" s="145">
        <f>SUM(L26:L34)</f>
        <v>2238.1</v>
      </c>
    </row>
    <row r="36" spans="2:16" ht="2.25" customHeight="1" x14ac:dyDescent="0.25">
      <c r="B36" s="135"/>
      <c r="C36" s="19"/>
      <c r="D36" s="19"/>
      <c r="E36" s="19"/>
      <c r="F36" s="19"/>
      <c r="G36" s="19"/>
      <c r="H36" s="19"/>
      <c r="I36" s="19"/>
      <c r="J36" s="19"/>
      <c r="K36" s="19"/>
      <c r="L36" s="132"/>
    </row>
    <row r="37" spans="2:16" x14ac:dyDescent="0.25">
      <c r="B37" s="527" t="s">
        <v>46</v>
      </c>
      <c r="C37" s="527"/>
      <c r="D37" s="527"/>
      <c r="E37" s="527"/>
      <c r="F37" s="527"/>
      <c r="G37" s="527"/>
      <c r="H37" s="37"/>
      <c r="I37" s="37"/>
      <c r="J37" s="37"/>
      <c r="K37" s="38"/>
      <c r="L37" s="146" t="s">
        <v>47</v>
      </c>
    </row>
    <row r="38" spans="2:16" x14ac:dyDescent="0.25">
      <c r="B38" s="127" t="s">
        <v>26</v>
      </c>
      <c r="C38" s="7" t="s">
        <v>48</v>
      </c>
      <c r="D38" s="7"/>
      <c r="E38" s="7"/>
      <c r="F38" s="7"/>
      <c r="G38" s="7"/>
      <c r="H38" s="7"/>
      <c r="I38" s="39" t="s">
        <v>107</v>
      </c>
      <c r="J38" s="32"/>
      <c r="K38" s="21">
        <f>Eletricista!K38</f>
        <v>40.5</v>
      </c>
      <c r="L38" s="118">
        <f>K38*22.58</f>
        <v>914.4899999999999</v>
      </c>
    </row>
    <row r="39" spans="2:16" x14ac:dyDescent="0.25">
      <c r="B39" s="127" t="s">
        <v>28</v>
      </c>
      <c r="C39" s="7" t="s">
        <v>50</v>
      </c>
      <c r="D39" s="7"/>
      <c r="E39" s="7"/>
      <c r="F39" s="7"/>
      <c r="G39" s="7"/>
      <c r="H39" s="7"/>
      <c r="I39" s="7"/>
      <c r="J39" s="7"/>
      <c r="K39" s="44"/>
      <c r="L39" s="147">
        <v>0</v>
      </c>
    </row>
    <row r="40" spans="2:16" x14ac:dyDescent="0.25">
      <c r="B40" s="127" t="s">
        <v>30</v>
      </c>
      <c r="C40" s="7" t="s">
        <v>51</v>
      </c>
      <c r="D40" s="7"/>
      <c r="E40" s="7"/>
      <c r="F40" s="7"/>
      <c r="G40" s="7"/>
      <c r="H40" s="7"/>
      <c r="I40" s="39" t="s">
        <v>353</v>
      </c>
      <c r="J40" s="32"/>
      <c r="K40" s="118">
        <f>Eletricista!K40</f>
        <v>5.5</v>
      </c>
      <c r="L40" s="262">
        <f>IF((K40*2*22.58-(0.06*L26))&lt;=0,0,(K40*2*22.58-(0.06*L26)))</f>
        <v>114.09399999999999</v>
      </c>
      <c r="P40" s="148"/>
    </row>
    <row r="41" spans="2:16" x14ac:dyDescent="0.25">
      <c r="B41" s="127" t="s">
        <v>35</v>
      </c>
      <c r="C41" s="7" t="s">
        <v>52</v>
      </c>
      <c r="D41" s="7"/>
      <c r="E41" s="7"/>
      <c r="F41" s="7"/>
      <c r="G41" s="7"/>
      <c r="H41" s="7"/>
      <c r="I41" s="7"/>
      <c r="J41" s="7"/>
      <c r="K41" s="44"/>
      <c r="L41" s="149">
        <v>0</v>
      </c>
    </row>
    <row r="42" spans="2:16" x14ac:dyDescent="0.25">
      <c r="B42" s="127" t="s">
        <v>37</v>
      </c>
      <c r="C42" s="7" t="s">
        <v>53</v>
      </c>
      <c r="D42" s="7"/>
      <c r="E42" s="7"/>
      <c r="F42" s="7"/>
      <c r="G42" s="7"/>
      <c r="H42" s="7"/>
      <c r="I42" s="7"/>
      <c r="J42" s="7"/>
      <c r="K42" s="44"/>
      <c r="L42" s="275">
        <f>Eletricista!$L$42</f>
        <v>2.75</v>
      </c>
    </row>
    <row r="43" spans="2:16" x14ac:dyDescent="0.25">
      <c r="B43" s="127" t="s">
        <v>39</v>
      </c>
      <c r="C43" s="7" t="s">
        <v>54</v>
      </c>
      <c r="D43" s="7"/>
      <c r="E43" s="7"/>
      <c r="F43" s="7"/>
      <c r="G43" s="7"/>
      <c r="H43" s="7"/>
      <c r="I43" s="7"/>
      <c r="J43" s="7"/>
      <c r="K43" s="44"/>
      <c r="L43" s="118">
        <f>Eletricista!L43</f>
        <v>11.92</v>
      </c>
    </row>
    <row r="44" spans="2:16" x14ac:dyDescent="0.25">
      <c r="B44" s="127" t="s">
        <v>41</v>
      </c>
      <c r="C44" s="7" t="s">
        <v>55</v>
      </c>
      <c r="D44" s="7"/>
      <c r="E44" s="7"/>
      <c r="F44" s="7"/>
      <c r="G44" s="7"/>
      <c r="H44" s="7"/>
      <c r="I44" s="7"/>
      <c r="J44" s="7"/>
      <c r="K44" s="44"/>
      <c r="L44" s="150">
        <v>0</v>
      </c>
    </row>
    <row r="45" spans="2:16" x14ac:dyDescent="0.25">
      <c r="B45" s="151" t="s">
        <v>43</v>
      </c>
      <c r="C45" s="51" t="s">
        <v>113</v>
      </c>
      <c r="D45" s="51"/>
      <c r="E45" s="51" t="s">
        <v>114</v>
      </c>
      <c r="F45" s="51"/>
      <c r="G45" s="152"/>
      <c r="H45" s="152"/>
      <c r="I45" s="152"/>
      <c r="J45" s="152"/>
      <c r="K45" s="152"/>
      <c r="L45" s="153">
        <f>Eletricista!L45</f>
        <v>175.76</v>
      </c>
    </row>
    <row r="46" spans="2:16" x14ac:dyDescent="0.25">
      <c r="B46" s="154" t="s">
        <v>56</v>
      </c>
      <c r="C46" s="7"/>
      <c r="D46" s="7"/>
      <c r="E46" s="7"/>
      <c r="F46" s="7"/>
      <c r="G46" s="7"/>
      <c r="H46" s="7"/>
      <c r="I46" s="7"/>
      <c r="J46" s="7"/>
      <c r="K46" s="7"/>
      <c r="L46" s="155">
        <f>SUM(L38:L45)</f>
        <v>1219.0139999999999</v>
      </c>
    </row>
    <row r="47" spans="2:16" x14ac:dyDescent="0.25">
      <c r="B47" s="527" t="s">
        <v>57</v>
      </c>
      <c r="C47" s="527"/>
      <c r="D47" s="527"/>
      <c r="E47" s="527"/>
      <c r="F47" s="527"/>
      <c r="G47" s="37"/>
      <c r="H47" s="37"/>
      <c r="I47" s="37"/>
      <c r="J47" s="37"/>
      <c r="K47" s="37"/>
      <c r="L47" s="156" t="s">
        <v>47</v>
      </c>
    </row>
    <row r="48" spans="2:16" x14ac:dyDescent="0.25">
      <c r="B48" s="127" t="s">
        <v>26</v>
      </c>
      <c r="C48" s="528" t="s">
        <v>131</v>
      </c>
      <c r="D48" s="528"/>
      <c r="E48" s="528"/>
      <c r="F48" s="528"/>
      <c r="G48" s="157" t="s">
        <v>116</v>
      </c>
      <c r="H48" s="158"/>
      <c r="I48" s="158"/>
      <c r="J48" s="158"/>
      <c r="K48" s="159"/>
      <c r="L48" s="160">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823.62080000000003</v>
      </c>
    </row>
    <row r="57" spans="2:12" x14ac:dyDescent="0.25">
      <c r="B57" s="50" t="s">
        <v>26</v>
      </c>
      <c r="C57" s="51" t="s">
        <v>65</v>
      </c>
      <c r="D57" s="51"/>
      <c r="E57" s="51"/>
      <c r="F57" s="51"/>
      <c r="G57" s="51"/>
      <c r="H57" s="51"/>
      <c r="I57" s="51"/>
      <c r="J57" s="51"/>
      <c r="K57" s="353">
        <v>0.2</v>
      </c>
      <c r="L57" s="170">
        <f t="shared" ref="L57:L64" si="0">K57*$L$35</f>
        <v>447.62</v>
      </c>
    </row>
    <row r="58" spans="2:12" x14ac:dyDescent="0.25">
      <c r="B58" s="50" t="s">
        <v>28</v>
      </c>
      <c r="C58" s="51" t="s">
        <v>66</v>
      </c>
      <c r="D58" s="51"/>
      <c r="E58" s="51"/>
      <c r="F58" s="51"/>
      <c r="G58" s="51"/>
      <c r="H58" s="51"/>
      <c r="I58" s="51"/>
      <c r="J58" s="51"/>
      <c r="K58" s="353">
        <v>1.4999999999999999E-2</v>
      </c>
      <c r="L58" s="170">
        <f t="shared" si="0"/>
        <v>33.5715</v>
      </c>
    </row>
    <row r="59" spans="2:12" x14ac:dyDescent="0.25">
      <c r="B59" s="50" t="s">
        <v>30</v>
      </c>
      <c r="C59" s="51" t="s">
        <v>67</v>
      </c>
      <c r="D59" s="51"/>
      <c r="E59" s="51"/>
      <c r="F59" s="51"/>
      <c r="G59" s="51"/>
      <c r="H59" s="51"/>
      <c r="I59" s="51"/>
      <c r="J59" s="51"/>
      <c r="K59" s="353">
        <v>0.01</v>
      </c>
      <c r="L59" s="170">
        <f t="shared" si="0"/>
        <v>22.381</v>
      </c>
    </row>
    <row r="60" spans="2:12" x14ac:dyDescent="0.25">
      <c r="B60" s="50" t="s">
        <v>35</v>
      </c>
      <c r="C60" s="51" t="s">
        <v>68</v>
      </c>
      <c r="D60" s="51"/>
      <c r="E60" s="51"/>
      <c r="F60" s="51"/>
      <c r="G60" s="51"/>
      <c r="H60" s="51"/>
      <c r="I60" s="51"/>
      <c r="J60" s="51"/>
      <c r="K60" s="353">
        <v>2E-3</v>
      </c>
      <c r="L60" s="170">
        <f t="shared" si="0"/>
        <v>4.4761999999999995</v>
      </c>
    </row>
    <row r="61" spans="2:12" x14ac:dyDescent="0.25">
      <c r="B61" s="50" t="s">
        <v>37</v>
      </c>
      <c r="C61" s="51" t="s">
        <v>69</v>
      </c>
      <c r="D61" s="51"/>
      <c r="E61" s="51"/>
      <c r="F61" s="51"/>
      <c r="G61" s="51"/>
      <c r="H61" s="51"/>
      <c r="I61" s="51"/>
      <c r="J61" s="51"/>
      <c r="K61" s="353">
        <v>2.5000000000000001E-2</v>
      </c>
      <c r="L61" s="170">
        <f t="shared" si="0"/>
        <v>55.952500000000001</v>
      </c>
    </row>
    <row r="62" spans="2:12" x14ac:dyDescent="0.25">
      <c r="B62" s="50" t="s">
        <v>39</v>
      </c>
      <c r="C62" s="51" t="s">
        <v>70</v>
      </c>
      <c r="D62" s="51"/>
      <c r="E62" s="51"/>
      <c r="F62" s="51"/>
      <c r="G62" s="51"/>
      <c r="H62" s="51"/>
      <c r="I62" s="51"/>
      <c r="J62" s="51"/>
      <c r="K62" s="353">
        <v>0.08</v>
      </c>
      <c r="L62" s="170">
        <f t="shared" si="0"/>
        <v>179.048</v>
      </c>
    </row>
    <row r="63" spans="2:12" x14ac:dyDescent="0.25">
      <c r="B63" s="50" t="s">
        <v>41</v>
      </c>
      <c r="C63" s="343" t="s">
        <v>453</v>
      </c>
      <c r="D63" s="51"/>
      <c r="E63" s="51"/>
      <c r="F63" s="51"/>
      <c r="G63" s="51"/>
      <c r="H63" s="51"/>
      <c r="I63" s="51"/>
      <c r="J63" s="51"/>
      <c r="K63" s="353">
        <v>0.03</v>
      </c>
      <c r="L63" s="170">
        <f t="shared" si="0"/>
        <v>67.143000000000001</v>
      </c>
    </row>
    <row r="64" spans="2:12" x14ac:dyDescent="0.25">
      <c r="B64" s="50" t="s">
        <v>43</v>
      </c>
      <c r="C64" s="51" t="s">
        <v>71</v>
      </c>
      <c r="D64" s="51"/>
      <c r="E64" s="51"/>
      <c r="F64" s="51"/>
      <c r="G64" s="51"/>
      <c r="H64" s="51"/>
      <c r="I64" s="51"/>
      <c r="J64" s="51"/>
      <c r="K64" s="353">
        <v>6.0000000000000001E-3</v>
      </c>
      <c r="L64" s="170">
        <f t="shared" si="0"/>
        <v>13.428599999999999</v>
      </c>
    </row>
    <row r="65" spans="2:12" x14ac:dyDescent="0.25">
      <c r="B65" s="67" t="s">
        <v>72</v>
      </c>
      <c r="C65" s="68"/>
      <c r="D65" s="68"/>
      <c r="E65" s="68"/>
      <c r="F65" s="68"/>
      <c r="G65" s="68"/>
      <c r="H65" s="68"/>
      <c r="I65" s="68"/>
      <c r="J65" s="68"/>
      <c r="K65" s="359">
        <f>SUM(K66:K68)</f>
        <v>0.15198480000000003</v>
      </c>
      <c r="L65" s="85">
        <f>SUM(L66:L68)</f>
        <v>340.15718088</v>
      </c>
    </row>
    <row r="66" spans="2:12" x14ac:dyDescent="0.25">
      <c r="B66" s="50" t="s">
        <v>26</v>
      </c>
      <c r="C66" s="51" t="s">
        <v>73</v>
      </c>
      <c r="D66" s="51"/>
      <c r="E66" s="51"/>
      <c r="F66" s="51"/>
      <c r="G66" s="51"/>
      <c r="H66" s="51"/>
      <c r="I66" s="51"/>
      <c r="J66" s="51"/>
      <c r="K66" s="353">
        <v>8.3299999999999999E-2</v>
      </c>
      <c r="L66" s="170">
        <f>K66*$L$35</f>
        <v>186.43373</v>
      </c>
    </row>
    <row r="67" spans="2:12" x14ac:dyDescent="0.25">
      <c r="B67" s="50" t="s">
        <v>28</v>
      </c>
      <c r="C67" s="51" t="s">
        <v>74</v>
      </c>
      <c r="D67" s="51"/>
      <c r="E67" s="51"/>
      <c r="F67" s="51"/>
      <c r="G67" s="51"/>
      <c r="H67" s="51"/>
      <c r="I67" s="51"/>
      <c r="J67" s="51"/>
      <c r="K67" s="353">
        <v>2.7799999999999998E-2</v>
      </c>
      <c r="L67" s="170">
        <f>K67*$L$35</f>
        <v>62.219179999999994</v>
      </c>
    </row>
    <row r="68" spans="2:12" x14ac:dyDescent="0.25">
      <c r="B68" s="50" t="s">
        <v>30</v>
      </c>
      <c r="C68" s="51" t="s">
        <v>75</v>
      </c>
      <c r="D68" s="51"/>
      <c r="E68" s="51"/>
      <c r="F68" s="51"/>
      <c r="G68" s="51"/>
      <c r="H68" s="51"/>
      <c r="I68" s="51"/>
      <c r="J68" s="51"/>
      <c r="K68" s="353">
        <f>$K$56*SUM(K66:K67)</f>
        <v>4.0884800000000013E-2</v>
      </c>
      <c r="L68" s="170">
        <f>K68*$L$35</f>
        <v>91.504270880000021</v>
      </c>
    </row>
    <row r="69" spans="2:12" x14ac:dyDescent="0.25">
      <c r="B69" s="67" t="s">
        <v>76</v>
      </c>
      <c r="C69" s="73"/>
      <c r="D69" s="73"/>
      <c r="E69" s="73"/>
      <c r="F69" s="73"/>
      <c r="G69" s="73"/>
      <c r="H69" s="73"/>
      <c r="I69" s="73"/>
      <c r="J69" s="73"/>
      <c r="K69" s="357">
        <f>SUM(K70:K71)</f>
        <v>2.2166666666666667E-4</v>
      </c>
      <c r="L69" s="85">
        <f>SUM(L70:L71)</f>
        <v>0.49611216666666663</v>
      </c>
    </row>
    <row r="70" spans="2:12" x14ac:dyDescent="0.25">
      <c r="B70" s="50" t="s">
        <v>26</v>
      </c>
      <c r="C70" s="51" t="s">
        <v>366</v>
      </c>
      <c r="D70" s="51"/>
      <c r="E70" s="51"/>
      <c r="F70" s="51"/>
      <c r="G70" s="51"/>
      <c r="H70" s="51"/>
      <c r="I70" s="51"/>
      <c r="J70" s="51"/>
      <c r="K70" s="356">
        <f>(((1/12*4)+(1/12*4)+(1/3*1/12*4))/12*0.0025)</f>
        <v>1.6203703703703703E-4</v>
      </c>
      <c r="L70" s="170">
        <f>K70*$L$35</f>
        <v>0.36265509259259254</v>
      </c>
    </row>
    <row r="71" spans="2:12" x14ac:dyDescent="0.25">
      <c r="B71" s="50" t="s">
        <v>28</v>
      </c>
      <c r="C71" s="51" t="s">
        <v>367</v>
      </c>
      <c r="D71" s="74"/>
      <c r="E71" s="74"/>
      <c r="F71" s="74"/>
      <c r="G71" s="74"/>
      <c r="H71" s="74"/>
      <c r="I71" s="74"/>
      <c r="J71" s="74"/>
      <c r="K71" s="356">
        <f>K56*K70</f>
        <v>5.9629629629629644E-5</v>
      </c>
      <c r="L71" s="170">
        <f>K71*$L$35</f>
        <v>0.13345707407407409</v>
      </c>
    </row>
    <row r="72" spans="2:12" x14ac:dyDescent="0.25">
      <c r="B72" s="67" t="s">
        <v>77</v>
      </c>
      <c r="C72" s="73"/>
      <c r="D72" s="73"/>
      <c r="E72" s="73"/>
      <c r="F72" s="73"/>
      <c r="G72" s="73"/>
      <c r="H72" s="73"/>
      <c r="I72" s="73"/>
      <c r="J72" s="73"/>
      <c r="K72" s="71">
        <f>SUM(K73:K78)</f>
        <v>5.2080283022222222E-2</v>
      </c>
      <c r="L72" s="85">
        <f>SUM(L73:L78)</f>
        <v>116.56088143203556</v>
      </c>
    </row>
    <row r="73" spans="2:12" x14ac:dyDescent="0.25">
      <c r="B73" s="50" t="s">
        <v>26</v>
      </c>
      <c r="C73" s="51" t="s">
        <v>78</v>
      </c>
      <c r="D73" s="51"/>
      <c r="E73" s="51"/>
      <c r="F73" s="51"/>
      <c r="G73" s="51"/>
      <c r="H73" s="75"/>
      <c r="I73" s="75"/>
      <c r="J73" s="76"/>
      <c r="K73" s="338">
        <f>100%*(1/12)*0.035+(0.0833+0.1111)*0.29%</f>
        <v>3.4804266666666668E-3</v>
      </c>
      <c r="L73" s="170">
        <f t="shared" ref="L73:L78" si="1">K73*$L$35</f>
        <v>7.7895429226666666</v>
      </c>
    </row>
    <row r="74" spans="2:12" x14ac:dyDescent="0.25">
      <c r="B74" s="50" t="s">
        <v>28</v>
      </c>
      <c r="C74" s="51" t="s">
        <v>454</v>
      </c>
      <c r="D74" s="77"/>
      <c r="E74" s="51"/>
      <c r="F74" s="75"/>
      <c r="G74" s="75"/>
      <c r="H74" s="75"/>
      <c r="I74" s="78"/>
      <c r="J74" s="75"/>
      <c r="K74" s="355">
        <f>K62*K73</f>
        <v>2.7843413333333334E-4</v>
      </c>
      <c r="L74" s="170">
        <f t="shared" si="1"/>
        <v>0.62316343381333328</v>
      </c>
    </row>
    <row r="75" spans="2:12" x14ac:dyDescent="0.25">
      <c r="B75" s="50" t="s">
        <v>30</v>
      </c>
      <c r="C75" s="79" t="s">
        <v>79</v>
      </c>
      <c r="D75" s="74"/>
      <c r="E75" s="74"/>
      <c r="F75" s="74"/>
      <c r="G75" s="74"/>
      <c r="H75" s="74"/>
      <c r="I75" s="74"/>
      <c r="J75" s="74"/>
      <c r="K75" s="338">
        <f>(50%*8%)*((1+(1/12))+(1/3*1/12))*5%/10</f>
        <v>2.2222222222222223E-4</v>
      </c>
      <c r="L75" s="170">
        <f t="shared" si="1"/>
        <v>0.49735555555555555</v>
      </c>
    </row>
    <row r="76" spans="2:12" x14ac:dyDescent="0.25">
      <c r="B76" s="50" t="s">
        <v>35</v>
      </c>
      <c r="C76" s="51" t="s">
        <v>117</v>
      </c>
      <c r="D76" s="51"/>
      <c r="E76" s="51"/>
      <c r="F76" s="80"/>
      <c r="G76" s="80"/>
      <c r="H76" s="80"/>
      <c r="I76" s="80"/>
      <c r="J76" s="76"/>
      <c r="K76" s="338">
        <f>1/30*7/12</f>
        <v>1.9444444444444445E-2</v>
      </c>
      <c r="L76" s="170">
        <f t="shared" si="1"/>
        <v>43.518611111111113</v>
      </c>
    </row>
    <row r="77" spans="2:12" x14ac:dyDescent="0.25">
      <c r="B77" s="50" t="s">
        <v>37</v>
      </c>
      <c r="C77" s="51" t="s">
        <v>455</v>
      </c>
      <c r="D77" s="51"/>
      <c r="E77" s="51"/>
      <c r="F77" s="51"/>
      <c r="G77" s="51"/>
      <c r="H77" s="51"/>
      <c r="I77" s="81"/>
      <c r="J77" s="76"/>
      <c r="K77" s="352">
        <f>K56*K76</f>
        <v>7.1555555555555574E-3</v>
      </c>
      <c r="L77" s="170">
        <f t="shared" si="1"/>
        <v>16.014848888888892</v>
      </c>
    </row>
    <row r="78" spans="2:12" x14ac:dyDescent="0.25">
      <c r="B78" s="50" t="s">
        <v>39</v>
      </c>
      <c r="C78" s="79" t="s">
        <v>456</v>
      </c>
      <c r="D78" s="80"/>
      <c r="E78" s="80"/>
      <c r="F78" s="80"/>
      <c r="G78" s="80"/>
      <c r="H78" s="80"/>
      <c r="I78" s="80"/>
      <c r="J78" s="80"/>
      <c r="K78" s="352">
        <f>(1+0.0833+0.0833+0.0278)*0.5*0.08*0.9*50%</f>
        <v>2.14992E-2</v>
      </c>
      <c r="L78" s="170">
        <f t="shared" si="1"/>
        <v>48.117359519999994</v>
      </c>
    </row>
    <row r="79" spans="2:12" x14ac:dyDescent="0.25">
      <c r="B79" s="82" t="s">
        <v>80</v>
      </c>
      <c r="C79" s="83"/>
      <c r="D79" s="83"/>
      <c r="E79" s="83"/>
      <c r="F79" s="83"/>
      <c r="G79" s="83"/>
      <c r="H79" s="83"/>
      <c r="I79" s="83"/>
      <c r="J79" s="83"/>
      <c r="K79" s="84">
        <f>SUM(K80:K87)</f>
        <v>0.13448694520547946</v>
      </c>
      <c r="L79" s="85">
        <f>SUM(L80:L87)</f>
        <v>300.99523206438357</v>
      </c>
    </row>
    <row r="80" spans="2:12" x14ac:dyDescent="0.25">
      <c r="B80" s="50" t="s">
        <v>26</v>
      </c>
      <c r="C80" s="51" t="s">
        <v>81</v>
      </c>
      <c r="D80" s="51"/>
      <c r="E80" s="51"/>
      <c r="F80" s="51"/>
      <c r="G80" s="51"/>
      <c r="H80" s="51"/>
      <c r="I80" s="51"/>
      <c r="J80" s="51"/>
      <c r="K80" s="338">
        <f>1/12</f>
        <v>8.3333333333333329E-2</v>
      </c>
      <c r="L80" s="170">
        <f t="shared" ref="L80:L87" si="2">$L$35*K80</f>
        <v>186.50833333333333</v>
      </c>
    </row>
    <row r="81" spans="2:12" x14ac:dyDescent="0.25">
      <c r="B81" s="50" t="s">
        <v>28</v>
      </c>
      <c r="C81" s="51" t="s">
        <v>457</v>
      </c>
      <c r="D81" s="51"/>
      <c r="E81" s="51"/>
      <c r="F81" s="86"/>
      <c r="G81" s="86"/>
      <c r="H81" s="86"/>
      <c r="I81" s="51"/>
      <c r="J81" s="51"/>
      <c r="K81" s="338">
        <f>(((4.14/30)/12))*100%</f>
        <v>1.1499999999999998E-2</v>
      </c>
      <c r="L81" s="170">
        <f t="shared" si="2"/>
        <v>25.738149999999994</v>
      </c>
    </row>
    <row r="82" spans="2:12" x14ac:dyDescent="0.25">
      <c r="B82" s="50" t="s">
        <v>30</v>
      </c>
      <c r="C82" s="51" t="s">
        <v>458</v>
      </c>
      <c r="D82" s="51"/>
      <c r="E82" s="51"/>
      <c r="F82" s="51"/>
      <c r="G82" s="51"/>
      <c r="H82" s="51"/>
      <c r="I82" s="51"/>
      <c r="J82" s="51"/>
      <c r="K82" s="354">
        <f>((5/30)/12)*1.5/100</f>
        <v>2.0833333333333332E-4</v>
      </c>
      <c r="L82" s="170">
        <f t="shared" si="2"/>
        <v>0.4662708333333333</v>
      </c>
    </row>
    <row r="83" spans="2:12" x14ac:dyDescent="0.25">
      <c r="B83" s="50" t="s">
        <v>35</v>
      </c>
      <c r="C83" s="51" t="s">
        <v>82</v>
      </c>
      <c r="D83" s="51"/>
      <c r="E83" s="51"/>
      <c r="F83" s="86"/>
      <c r="G83" s="86"/>
      <c r="H83" s="86"/>
      <c r="I83" s="51"/>
      <c r="J83" s="51"/>
      <c r="K83" s="338">
        <f>(((3/365)*5%)+((2/365)*2%)+((4/365)*2%))</f>
        <v>7.3972602739726025E-4</v>
      </c>
      <c r="L83" s="170">
        <f t="shared" si="2"/>
        <v>1.6555808219178081</v>
      </c>
    </row>
    <row r="84" spans="2:12" x14ac:dyDescent="0.25">
      <c r="B84" s="50" t="s">
        <v>37</v>
      </c>
      <c r="C84" s="51" t="s">
        <v>83</v>
      </c>
      <c r="D84" s="51"/>
      <c r="E84" s="51"/>
      <c r="F84" s="86"/>
      <c r="G84" s="86"/>
      <c r="H84" s="86"/>
      <c r="I84" s="51"/>
      <c r="J84" s="51"/>
      <c r="K84" s="354">
        <f>(0.91/30)*(1/12)</f>
        <v>2.5277777777777777E-3</v>
      </c>
      <c r="L84" s="170">
        <f t="shared" si="2"/>
        <v>5.6574194444444439</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80.969477631354664</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823.62080000000003</v>
      </c>
    </row>
    <row r="94" spans="2:12" x14ac:dyDescent="0.25">
      <c r="B94" s="164" t="s">
        <v>72</v>
      </c>
      <c r="C94" s="97"/>
      <c r="D94" s="97"/>
      <c r="E94" s="97"/>
      <c r="F94" s="97"/>
      <c r="G94" s="97"/>
      <c r="H94" s="97"/>
      <c r="I94" s="97"/>
      <c r="J94" s="97"/>
      <c r="K94" s="97"/>
      <c r="L94" s="174">
        <f>L65</f>
        <v>340.15718088</v>
      </c>
    </row>
    <row r="95" spans="2:12" x14ac:dyDescent="0.25">
      <c r="B95" s="164" t="s">
        <v>76</v>
      </c>
      <c r="C95" s="97"/>
      <c r="D95" s="97"/>
      <c r="E95" s="97"/>
      <c r="F95" s="97"/>
      <c r="G95" s="97"/>
      <c r="H95" s="97"/>
      <c r="I95" s="97"/>
      <c r="J95" s="97"/>
      <c r="K95" s="97"/>
      <c r="L95" s="174">
        <f>L69</f>
        <v>0.49611216666666663</v>
      </c>
    </row>
    <row r="96" spans="2:12" x14ac:dyDescent="0.25">
      <c r="B96" s="164" t="s">
        <v>77</v>
      </c>
      <c r="C96" s="97"/>
      <c r="D96" s="97"/>
      <c r="E96" s="97"/>
      <c r="F96" s="97"/>
      <c r="G96" s="97"/>
      <c r="H96" s="97"/>
      <c r="I96" s="97"/>
      <c r="J96" s="97"/>
      <c r="K96" s="97"/>
      <c r="L96" s="174">
        <f>L72</f>
        <v>116.56088143203556</v>
      </c>
    </row>
    <row r="97" spans="2:12" x14ac:dyDescent="0.25">
      <c r="B97" s="164" t="s">
        <v>80</v>
      </c>
      <c r="C97" s="97"/>
      <c r="D97" s="97"/>
      <c r="E97" s="97"/>
      <c r="F97" s="97"/>
      <c r="G97" s="97"/>
      <c r="H97" s="97"/>
      <c r="I97" s="97"/>
      <c r="J97" s="97"/>
      <c r="K97" s="97"/>
      <c r="L97" s="174">
        <f>L79</f>
        <v>300.99523206438357</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1581.830206543086</v>
      </c>
    </row>
    <row r="100" spans="2:12" ht="2.25" customHeight="1" x14ac:dyDescent="0.25">
      <c r="B100" s="166"/>
      <c r="C100" s="63"/>
      <c r="D100" s="63"/>
      <c r="E100" s="63"/>
      <c r="F100" s="63"/>
      <c r="G100" s="63"/>
      <c r="H100" s="63"/>
      <c r="I100" s="63"/>
      <c r="J100" s="63"/>
      <c r="K100" s="63"/>
      <c r="L100" s="175"/>
    </row>
    <row r="101" spans="2:12" ht="15.75" x14ac:dyDescent="0.25">
      <c r="B101" s="522" t="s">
        <v>132</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2238.1</v>
      </c>
    </row>
    <row r="104" spans="2:12" x14ac:dyDescent="0.25">
      <c r="B104" s="151" t="s">
        <v>28</v>
      </c>
      <c r="C104" s="51" t="s">
        <v>46</v>
      </c>
      <c r="D104" s="102"/>
      <c r="E104" s="102"/>
      <c r="F104" s="102"/>
      <c r="G104" s="102"/>
      <c r="H104" s="102"/>
      <c r="I104" s="102"/>
      <c r="J104" s="102"/>
      <c r="K104" s="102"/>
      <c r="L104" s="171">
        <f>L46</f>
        <v>1219.0139999999999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1581.830206543086</v>
      </c>
    </row>
    <row r="107" spans="2:12" x14ac:dyDescent="0.25">
      <c r="B107" s="523" t="s">
        <v>91</v>
      </c>
      <c r="C107" s="523"/>
      <c r="D107" s="523"/>
      <c r="E107" s="523"/>
      <c r="F107" s="523"/>
      <c r="G107" s="523"/>
      <c r="H107" s="523"/>
      <c r="I107" s="523"/>
      <c r="J107" s="523"/>
      <c r="K107" s="523"/>
      <c r="L107" s="177">
        <f>SUM(L103:L106)</f>
        <v>5038.9442065430858</v>
      </c>
    </row>
    <row r="108" spans="2:12" ht="15.75" customHeight="1" x14ac:dyDescent="0.25">
      <c r="B108" s="524" t="s">
        <v>92</v>
      </c>
      <c r="C108" s="524"/>
      <c r="D108" s="524"/>
      <c r="E108" s="524"/>
      <c r="F108" s="524"/>
      <c r="G108" s="524"/>
      <c r="H108" s="524"/>
      <c r="I108" s="105"/>
      <c r="J108" s="105"/>
      <c r="K108" s="105"/>
      <c r="L108" s="178">
        <f>L107</f>
        <v>5038.9442065430858</v>
      </c>
    </row>
    <row r="109" spans="2:12" ht="3.75" customHeight="1" x14ac:dyDescent="0.25">
      <c r="B109" s="166"/>
      <c r="C109" s="63"/>
      <c r="D109" s="63"/>
      <c r="E109" s="63"/>
      <c r="F109" s="63"/>
      <c r="G109" s="63"/>
      <c r="H109" s="63"/>
      <c r="I109" s="63"/>
      <c r="J109" s="63"/>
      <c r="K109" s="63"/>
      <c r="L109" s="167"/>
    </row>
    <row r="110" spans="2:12" ht="15.75" x14ac:dyDescent="0.25">
      <c r="B110" s="525" t="s">
        <v>133</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Pintor</v>
      </c>
      <c r="C112" s="518"/>
      <c r="D112" s="518"/>
      <c r="E112" s="491">
        <f>L108</f>
        <v>5038.9442065430858</v>
      </c>
      <c r="F112" s="491"/>
      <c r="G112" s="492">
        <v>1</v>
      </c>
      <c r="H112" s="492"/>
      <c r="I112" s="491">
        <f>E112*G112</f>
        <v>5038.9442065430858</v>
      </c>
      <c r="J112" s="491"/>
      <c r="K112" s="109">
        <f>L17</f>
        <v>4</v>
      </c>
      <c r="L112" s="180">
        <f>I112*K112</f>
        <v>20155.776826172343</v>
      </c>
    </row>
    <row r="113" spans="2:12" ht="15.75" x14ac:dyDescent="0.25">
      <c r="B113" s="519" t="s">
        <v>101</v>
      </c>
      <c r="C113" s="519"/>
      <c r="D113" s="519"/>
      <c r="E113" s="519"/>
      <c r="F113" s="519"/>
      <c r="G113" s="519"/>
      <c r="H113" s="519"/>
      <c r="I113" s="519"/>
      <c r="J113" s="519"/>
      <c r="K113" s="519"/>
      <c r="L113" s="181">
        <f>L112</f>
        <v>20155.776826172343</v>
      </c>
    </row>
    <row r="114" spans="2:12" ht="3" customHeight="1" x14ac:dyDescent="0.25">
      <c r="B114" s="135"/>
      <c r="C114" s="19"/>
      <c r="D114" s="19"/>
      <c r="E114" s="19"/>
      <c r="F114" s="19"/>
      <c r="G114" s="19"/>
      <c r="H114" s="19"/>
      <c r="I114" s="19"/>
      <c r="J114" s="19"/>
      <c r="K114" s="19"/>
      <c r="L114" s="132"/>
    </row>
    <row r="115" spans="2:12" ht="15.75" x14ac:dyDescent="0.25">
      <c r="B115" s="521" t="s">
        <v>134</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20155.776826172343</v>
      </c>
    </row>
    <row r="118" spans="2:12" x14ac:dyDescent="0.25">
      <c r="B118" s="60" t="s">
        <v>105</v>
      </c>
      <c r="C118" s="97"/>
      <c r="D118" s="97"/>
      <c r="E118" s="97"/>
      <c r="F118" s="97"/>
      <c r="G118" s="97"/>
      <c r="H118" s="97"/>
      <c r="I118" s="97"/>
      <c r="J118" s="97"/>
      <c r="K118" s="97"/>
      <c r="L118" s="112">
        <f>L117</f>
        <v>20155.776826172343</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9511</v>
      </c>
      <c r="C120" s="489"/>
      <c r="D120" s="489"/>
      <c r="E120" s="489"/>
      <c r="F120" s="489"/>
      <c r="G120" s="489"/>
      <c r="H120" s="489"/>
      <c r="I120" s="489"/>
      <c r="J120" s="489"/>
      <c r="K120" s="489"/>
      <c r="L120" s="114">
        <f>L113*L119</f>
        <v>604673.30478517024</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7"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MJ120"/>
  <sheetViews>
    <sheetView view="pageBreakPreview" zoomScaleNormal="85" zoomScaleSheetLayoutView="100" workbookViewId="0">
      <selection activeCell="J23" sqref="J23"/>
    </sheetView>
  </sheetViews>
  <sheetFormatPr defaultColWidth="9.140625" defaultRowHeight="15" x14ac:dyDescent="0.25"/>
  <cols>
    <col min="1" max="1" width="4.5703125" style="1" customWidth="1"/>
    <col min="2" max="2" width="9.140625" style="1"/>
    <col min="3" max="3" width="11.28515625" style="1" customWidth="1"/>
    <col min="4" max="11" width="9.140625" style="1"/>
    <col min="12" max="12" width="21.140625" style="1" customWidth="1"/>
    <col min="13" max="13" width="3.85546875" style="1" customWidth="1"/>
    <col min="14"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135</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Obra'!G14</f>
        <v>8</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AJUD. G. Mt. REPAROS</v>
      </c>
    </row>
    <row r="21" spans="2:12" x14ac:dyDescent="0.25">
      <c r="B21" s="127">
        <v>2</v>
      </c>
      <c r="C21" s="7" t="s">
        <v>21</v>
      </c>
      <c r="D21" s="7"/>
      <c r="E21" s="7"/>
      <c r="F21" s="7"/>
      <c r="G21" s="7"/>
      <c r="H21" s="542" t="s">
        <v>136</v>
      </c>
      <c r="I21" s="542"/>
      <c r="J21" s="542"/>
      <c r="K21" s="542"/>
      <c r="L21" s="21">
        <v>1515.92</v>
      </c>
    </row>
    <row r="22" spans="2:12" x14ac:dyDescent="0.25">
      <c r="B22" s="127">
        <v>3</v>
      </c>
      <c r="C22" s="7" t="s">
        <v>22</v>
      </c>
      <c r="D22" s="7"/>
      <c r="E22" s="7"/>
      <c r="F22" s="7"/>
      <c r="G22" s="7"/>
      <c r="H22" s="7"/>
      <c r="I22" s="7"/>
      <c r="J22" s="7"/>
      <c r="K22" s="7"/>
      <c r="L22" s="137" t="str">
        <f>L15</f>
        <v>AJUD. G. Mt. REPAROS</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1515.92</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32">
        <v>0</v>
      </c>
    </row>
    <row r="29" spans="2:12" x14ac:dyDescent="0.25">
      <c r="B29" s="531"/>
      <c r="C29" s="29"/>
      <c r="D29" s="29"/>
      <c r="E29" s="29"/>
      <c r="F29" s="30" t="s">
        <v>33</v>
      </c>
      <c r="G29" s="30"/>
      <c r="H29" s="29"/>
      <c r="I29" s="30" t="s">
        <v>34</v>
      </c>
      <c r="J29" s="31"/>
      <c r="K29" s="31"/>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2" x14ac:dyDescent="0.25">
      <c r="B33" s="127" t="s">
        <v>41</v>
      </c>
      <c r="C33" s="29" t="s">
        <v>42</v>
      </c>
      <c r="D33" s="29"/>
      <c r="E33" s="29"/>
      <c r="F33" s="30"/>
      <c r="G33" s="30"/>
      <c r="H33" s="29"/>
      <c r="I33" s="30"/>
      <c r="J33" s="31"/>
      <c r="K33" s="30"/>
      <c r="L33" s="141">
        <v>0</v>
      </c>
    </row>
    <row r="34" spans="2:12" x14ac:dyDescent="0.25">
      <c r="B34" s="127" t="s">
        <v>43</v>
      </c>
      <c r="C34" s="7" t="s">
        <v>44</v>
      </c>
      <c r="D34" s="7"/>
      <c r="E34" s="7"/>
      <c r="F34" s="509"/>
      <c r="G34" s="509"/>
      <c r="H34" s="509"/>
      <c r="I34" s="509"/>
      <c r="J34" s="509"/>
      <c r="K34" s="509"/>
      <c r="L34" s="144">
        <v>0</v>
      </c>
    </row>
    <row r="35" spans="2:12" x14ac:dyDescent="0.25">
      <c r="B35" s="517" t="s">
        <v>45</v>
      </c>
      <c r="C35" s="517"/>
      <c r="D35" s="517"/>
      <c r="E35" s="517"/>
      <c r="F35" s="517"/>
      <c r="G35" s="35"/>
      <c r="H35" s="35"/>
      <c r="I35" s="35"/>
      <c r="J35" s="35"/>
      <c r="K35" s="35"/>
      <c r="L35" s="145">
        <f>SUM(L26:L34)</f>
        <v>1515.92</v>
      </c>
    </row>
    <row r="36" spans="2:12" ht="2.25" customHeight="1" x14ac:dyDescent="0.25">
      <c r="B36" s="135"/>
      <c r="C36" s="19"/>
      <c r="D36" s="19"/>
      <c r="E36" s="19"/>
      <c r="F36" s="19"/>
      <c r="G36" s="19"/>
      <c r="H36" s="19"/>
      <c r="I36" s="19"/>
      <c r="J36" s="19"/>
      <c r="K36" s="19"/>
      <c r="L36" s="132"/>
    </row>
    <row r="37" spans="2:12" x14ac:dyDescent="0.25">
      <c r="B37" s="527" t="s">
        <v>46</v>
      </c>
      <c r="C37" s="527"/>
      <c r="D37" s="527"/>
      <c r="E37" s="527"/>
      <c r="F37" s="527"/>
      <c r="G37" s="527"/>
      <c r="H37" s="37"/>
      <c r="I37" s="37"/>
      <c r="J37" s="37"/>
      <c r="K37" s="38"/>
      <c r="L37" s="146" t="s">
        <v>47</v>
      </c>
    </row>
    <row r="38" spans="2:12" x14ac:dyDescent="0.25">
      <c r="B38" s="127" t="s">
        <v>26</v>
      </c>
      <c r="C38" s="7" t="s">
        <v>48</v>
      </c>
      <c r="D38" s="7"/>
      <c r="E38" s="7"/>
      <c r="F38" s="7"/>
      <c r="G38" s="7"/>
      <c r="H38" s="7"/>
      <c r="I38" s="39" t="s">
        <v>107</v>
      </c>
      <c r="J38" s="32"/>
      <c r="K38" s="21">
        <f>Eletricista!K38</f>
        <v>40.5</v>
      </c>
      <c r="L38" s="118">
        <f>K38*22.58</f>
        <v>914.4899999999999</v>
      </c>
    </row>
    <row r="39" spans="2:12" x14ac:dyDescent="0.25">
      <c r="B39" s="127" t="s">
        <v>28</v>
      </c>
      <c r="C39" s="7" t="s">
        <v>50</v>
      </c>
      <c r="D39" s="7"/>
      <c r="E39" s="7"/>
      <c r="F39" s="7"/>
      <c r="G39" s="7"/>
      <c r="H39" s="7"/>
      <c r="I39" s="7"/>
      <c r="J39" s="7"/>
      <c r="K39" s="44"/>
      <c r="L39" s="147">
        <v>0</v>
      </c>
    </row>
    <row r="40" spans="2:12" x14ac:dyDescent="0.25">
      <c r="B40" s="127" t="s">
        <v>30</v>
      </c>
      <c r="C40" s="7" t="s">
        <v>51</v>
      </c>
      <c r="D40" s="7"/>
      <c r="E40" s="7"/>
      <c r="F40" s="7"/>
      <c r="G40" s="7"/>
      <c r="H40" s="7"/>
      <c r="I40" s="39" t="s">
        <v>353</v>
      </c>
      <c r="J40" s="32"/>
      <c r="K40" s="118">
        <f>Eletricista!K40</f>
        <v>5.5</v>
      </c>
      <c r="L40" s="262">
        <f>IF((K40*2*22.58-(0.06*L26))&lt;=0,0,(K40*2*22.58-(0.06*L26)))</f>
        <v>157.4248</v>
      </c>
    </row>
    <row r="41" spans="2:12" x14ac:dyDescent="0.25">
      <c r="B41" s="127" t="s">
        <v>35</v>
      </c>
      <c r="C41" s="7" t="s">
        <v>52</v>
      </c>
      <c r="D41" s="7"/>
      <c r="E41" s="7"/>
      <c r="F41" s="7"/>
      <c r="G41" s="7"/>
      <c r="H41" s="7"/>
      <c r="I41" s="7"/>
      <c r="J41" s="7"/>
      <c r="K41" s="44"/>
      <c r="L41" s="149">
        <v>0</v>
      </c>
    </row>
    <row r="42" spans="2:12" x14ac:dyDescent="0.25">
      <c r="B42" s="127" t="s">
        <v>37</v>
      </c>
      <c r="C42" s="7" t="s">
        <v>53</v>
      </c>
      <c r="D42" s="7"/>
      <c r="E42" s="7"/>
      <c r="F42" s="7"/>
      <c r="G42" s="7"/>
      <c r="H42" s="7"/>
      <c r="I42" s="7"/>
      <c r="J42" s="7"/>
      <c r="K42" s="44"/>
      <c r="L42" s="275">
        <f>Eletricista!$L$42</f>
        <v>2.75</v>
      </c>
    </row>
    <row r="43" spans="2:12" x14ac:dyDescent="0.25">
      <c r="B43" s="127" t="s">
        <v>39</v>
      </c>
      <c r="C43" s="7" t="s">
        <v>54</v>
      </c>
      <c r="D43" s="7"/>
      <c r="E43" s="7"/>
      <c r="F43" s="7"/>
      <c r="G43" s="7"/>
      <c r="H43" s="7"/>
      <c r="I43" s="7"/>
      <c r="J43" s="7"/>
      <c r="K43" s="44"/>
      <c r="L43" s="118">
        <f>Eletricista!L43</f>
        <v>11.92</v>
      </c>
    </row>
    <row r="44" spans="2:12" x14ac:dyDescent="0.25">
      <c r="B44" s="127" t="s">
        <v>41</v>
      </c>
      <c r="C44" s="7" t="s">
        <v>55</v>
      </c>
      <c r="D44" s="7"/>
      <c r="E44" s="7"/>
      <c r="F44" s="7"/>
      <c r="G44" s="7"/>
      <c r="H44" s="7"/>
      <c r="I44" s="7"/>
      <c r="J44" s="7"/>
      <c r="K44" s="44"/>
      <c r="L44" s="150">
        <v>0</v>
      </c>
    </row>
    <row r="45" spans="2:12" x14ac:dyDescent="0.25">
      <c r="B45" s="151" t="s">
        <v>43</v>
      </c>
      <c r="C45" s="51" t="s">
        <v>113</v>
      </c>
      <c r="D45" s="51"/>
      <c r="E45" s="51" t="s">
        <v>114</v>
      </c>
      <c r="F45" s="51"/>
      <c r="G45" s="152"/>
      <c r="H45" s="152"/>
      <c r="I45" s="152"/>
      <c r="J45" s="152"/>
      <c r="K45" s="152"/>
      <c r="L45" s="153">
        <f>Eletricista!L45</f>
        <v>175.76</v>
      </c>
    </row>
    <row r="46" spans="2:12" x14ac:dyDescent="0.25">
      <c r="B46" s="154" t="s">
        <v>56</v>
      </c>
      <c r="C46" s="7"/>
      <c r="D46" s="7"/>
      <c r="E46" s="7"/>
      <c r="F46" s="7"/>
      <c r="G46" s="7"/>
      <c r="H46" s="7"/>
      <c r="I46" s="7"/>
      <c r="J46" s="7"/>
      <c r="K46" s="7"/>
      <c r="L46" s="155">
        <f>SUM(L38:L45)</f>
        <v>1262.3448000000001</v>
      </c>
    </row>
    <row r="47" spans="2:12" x14ac:dyDescent="0.25">
      <c r="B47" s="527" t="s">
        <v>57</v>
      </c>
      <c r="C47" s="527"/>
      <c r="D47" s="527"/>
      <c r="E47" s="527"/>
      <c r="F47" s="527"/>
      <c r="G47" s="37"/>
      <c r="H47" s="37"/>
      <c r="I47" s="37"/>
      <c r="J47" s="37"/>
      <c r="K47" s="37"/>
      <c r="L47" s="156" t="s">
        <v>47</v>
      </c>
    </row>
    <row r="48" spans="2:12" x14ac:dyDescent="0.25">
      <c r="B48" s="127" t="s">
        <v>26</v>
      </c>
      <c r="C48" s="528" t="s">
        <v>131</v>
      </c>
      <c r="D48" s="528"/>
      <c r="E48" s="528"/>
      <c r="F48" s="528"/>
      <c r="G48" s="157" t="s">
        <v>116</v>
      </c>
      <c r="H48" s="158"/>
      <c r="I48" s="158"/>
      <c r="J48" s="158"/>
      <c r="K48" s="159"/>
      <c r="L48" s="160">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557.85856000000001</v>
      </c>
    </row>
    <row r="57" spans="2:12" x14ac:dyDescent="0.25">
      <c r="B57" s="50" t="s">
        <v>26</v>
      </c>
      <c r="C57" s="51" t="s">
        <v>65</v>
      </c>
      <c r="D57" s="51"/>
      <c r="E57" s="51"/>
      <c r="F57" s="51"/>
      <c r="G57" s="51"/>
      <c r="H57" s="51"/>
      <c r="I57" s="51"/>
      <c r="J57" s="51"/>
      <c r="K57" s="353">
        <v>0.2</v>
      </c>
      <c r="L57" s="170">
        <f t="shared" ref="L57:L64" si="0">K57*$L$35</f>
        <v>303.18400000000003</v>
      </c>
    </row>
    <row r="58" spans="2:12" x14ac:dyDescent="0.25">
      <c r="B58" s="50" t="s">
        <v>28</v>
      </c>
      <c r="C58" s="51" t="s">
        <v>66</v>
      </c>
      <c r="D58" s="51"/>
      <c r="E58" s="51"/>
      <c r="F58" s="51"/>
      <c r="G58" s="51"/>
      <c r="H58" s="51"/>
      <c r="I58" s="51"/>
      <c r="J58" s="51"/>
      <c r="K58" s="353">
        <v>1.4999999999999999E-2</v>
      </c>
      <c r="L58" s="170">
        <f t="shared" si="0"/>
        <v>22.738800000000001</v>
      </c>
    </row>
    <row r="59" spans="2:12" x14ac:dyDescent="0.25">
      <c r="B59" s="50" t="s">
        <v>30</v>
      </c>
      <c r="C59" s="51" t="s">
        <v>67</v>
      </c>
      <c r="D59" s="51"/>
      <c r="E59" s="51"/>
      <c r="F59" s="51"/>
      <c r="G59" s="51"/>
      <c r="H59" s="51"/>
      <c r="I59" s="51"/>
      <c r="J59" s="51"/>
      <c r="K59" s="353">
        <v>0.01</v>
      </c>
      <c r="L59" s="170">
        <f t="shared" si="0"/>
        <v>15.1592</v>
      </c>
    </row>
    <row r="60" spans="2:12" x14ac:dyDescent="0.25">
      <c r="B60" s="50" t="s">
        <v>35</v>
      </c>
      <c r="C60" s="51" t="s">
        <v>68</v>
      </c>
      <c r="D60" s="51"/>
      <c r="E60" s="51"/>
      <c r="F60" s="51"/>
      <c r="G60" s="51"/>
      <c r="H60" s="51"/>
      <c r="I60" s="51"/>
      <c r="J60" s="51"/>
      <c r="K60" s="353">
        <v>2E-3</v>
      </c>
      <c r="L60" s="170">
        <f t="shared" si="0"/>
        <v>3.0318400000000003</v>
      </c>
    </row>
    <row r="61" spans="2:12" x14ac:dyDescent="0.25">
      <c r="B61" s="50" t="s">
        <v>37</v>
      </c>
      <c r="C61" s="51" t="s">
        <v>69</v>
      </c>
      <c r="D61" s="51"/>
      <c r="E61" s="51"/>
      <c r="F61" s="51"/>
      <c r="G61" s="51"/>
      <c r="H61" s="51"/>
      <c r="I61" s="51"/>
      <c r="J61" s="51"/>
      <c r="K61" s="353">
        <v>2.5000000000000001E-2</v>
      </c>
      <c r="L61" s="170">
        <f t="shared" si="0"/>
        <v>37.898000000000003</v>
      </c>
    </row>
    <row r="62" spans="2:12" x14ac:dyDescent="0.25">
      <c r="B62" s="50" t="s">
        <v>39</v>
      </c>
      <c r="C62" s="51" t="s">
        <v>70</v>
      </c>
      <c r="D62" s="51"/>
      <c r="E62" s="51"/>
      <c r="F62" s="51"/>
      <c r="G62" s="51"/>
      <c r="H62" s="51"/>
      <c r="I62" s="51"/>
      <c r="J62" s="51"/>
      <c r="K62" s="353">
        <v>0.08</v>
      </c>
      <c r="L62" s="170">
        <f t="shared" si="0"/>
        <v>121.2736</v>
      </c>
    </row>
    <row r="63" spans="2:12" x14ac:dyDescent="0.25">
      <c r="B63" s="50" t="s">
        <v>41</v>
      </c>
      <c r="C63" s="343" t="s">
        <v>453</v>
      </c>
      <c r="D63" s="51"/>
      <c r="E63" s="51"/>
      <c r="F63" s="51"/>
      <c r="G63" s="51"/>
      <c r="H63" s="51"/>
      <c r="I63" s="51"/>
      <c r="J63" s="51"/>
      <c r="K63" s="353">
        <v>0.03</v>
      </c>
      <c r="L63" s="170">
        <f t="shared" si="0"/>
        <v>45.477600000000002</v>
      </c>
    </row>
    <row r="64" spans="2:12" x14ac:dyDescent="0.25">
      <c r="B64" s="50" t="s">
        <v>43</v>
      </c>
      <c r="C64" s="51" t="s">
        <v>71</v>
      </c>
      <c r="D64" s="51"/>
      <c r="E64" s="51"/>
      <c r="F64" s="51"/>
      <c r="G64" s="51"/>
      <c r="H64" s="51"/>
      <c r="I64" s="51"/>
      <c r="J64" s="51"/>
      <c r="K64" s="353">
        <v>6.0000000000000001E-3</v>
      </c>
      <c r="L64" s="170">
        <f t="shared" si="0"/>
        <v>9.0955200000000005</v>
      </c>
    </row>
    <row r="65" spans="2:12" x14ac:dyDescent="0.25">
      <c r="B65" s="67" t="s">
        <v>72</v>
      </c>
      <c r="C65" s="68"/>
      <c r="D65" s="68"/>
      <c r="E65" s="68"/>
      <c r="F65" s="68"/>
      <c r="G65" s="68"/>
      <c r="H65" s="68"/>
      <c r="I65" s="68"/>
      <c r="J65" s="68"/>
      <c r="K65" s="359">
        <f>SUM(K66:K68)</f>
        <v>0.15198480000000003</v>
      </c>
      <c r="L65" s="85">
        <f>SUM(L66:L68)</f>
        <v>230.39679801600002</v>
      </c>
    </row>
    <row r="66" spans="2:12" x14ac:dyDescent="0.25">
      <c r="B66" s="50" t="s">
        <v>26</v>
      </c>
      <c r="C66" s="51" t="s">
        <v>73</v>
      </c>
      <c r="D66" s="51"/>
      <c r="E66" s="51"/>
      <c r="F66" s="51"/>
      <c r="G66" s="51"/>
      <c r="H66" s="51"/>
      <c r="I66" s="51"/>
      <c r="J66" s="51"/>
      <c r="K66" s="353">
        <v>8.3299999999999999E-2</v>
      </c>
      <c r="L66" s="170">
        <f>K66*$L$35</f>
        <v>126.27613600000001</v>
      </c>
    </row>
    <row r="67" spans="2:12" x14ac:dyDescent="0.25">
      <c r="B67" s="50" t="s">
        <v>28</v>
      </c>
      <c r="C67" s="51" t="s">
        <v>74</v>
      </c>
      <c r="D67" s="51"/>
      <c r="E67" s="51"/>
      <c r="F67" s="51"/>
      <c r="G67" s="51"/>
      <c r="H67" s="51"/>
      <c r="I67" s="51"/>
      <c r="J67" s="51"/>
      <c r="K67" s="353">
        <v>2.7799999999999998E-2</v>
      </c>
      <c r="L67" s="170">
        <f>K67*$L$35</f>
        <v>42.142575999999998</v>
      </c>
    </row>
    <row r="68" spans="2:12" x14ac:dyDescent="0.25">
      <c r="B68" s="50" t="s">
        <v>30</v>
      </c>
      <c r="C68" s="51" t="s">
        <v>75</v>
      </c>
      <c r="D68" s="51"/>
      <c r="E68" s="51"/>
      <c r="F68" s="51"/>
      <c r="G68" s="51"/>
      <c r="H68" s="51"/>
      <c r="I68" s="51"/>
      <c r="J68" s="51"/>
      <c r="K68" s="353">
        <f>$K$56*SUM(K66:K67)</f>
        <v>4.0884800000000013E-2</v>
      </c>
      <c r="L68" s="170">
        <f>K68*$L$35</f>
        <v>61.97808601600002</v>
      </c>
    </row>
    <row r="69" spans="2:12" x14ac:dyDescent="0.25">
      <c r="B69" s="67" t="s">
        <v>76</v>
      </c>
      <c r="C69" s="73"/>
      <c r="D69" s="73"/>
      <c r="E69" s="73"/>
      <c r="F69" s="73"/>
      <c r="G69" s="73"/>
      <c r="H69" s="73"/>
      <c r="I69" s="73"/>
      <c r="J69" s="73"/>
      <c r="K69" s="357">
        <f>SUM(K70:K71)</f>
        <v>2.2166666666666667E-4</v>
      </c>
      <c r="L69" s="85">
        <f>SUM(L70:L71)</f>
        <v>0.33602893333333334</v>
      </c>
    </row>
    <row r="70" spans="2:12" x14ac:dyDescent="0.25">
      <c r="B70" s="50" t="s">
        <v>26</v>
      </c>
      <c r="C70" s="51" t="s">
        <v>366</v>
      </c>
      <c r="D70" s="51"/>
      <c r="E70" s="51"/>
      <c r="F70" s="51"/>
      <c r="G70" s="51"/>
      <c r="H70" s="51"/>
      <c r="I70" s="51"/>
      <c r="J70" s="51"/>
      <c r="K70" s="356">
        <f>(((1/12*4)+(1/12*4)+(1/3*1/12*4))/12*0.0025)</f>
        <v>1.6203703703703703E-4</v>
      </c>
      <c r="L70" s="170">
        <f>K70*$L$35</f>
        <v>0.24563518518518518</v>
      </c>
    </row>
    <row r="71" spans="2:12" x14ac:dyDescent="0.25">
      <c r="B71" s="50" t="s">
        <v>28</v>
      </c>
      <c r="C71" s="51" t="s">
        <v>367</v>
      </c>
      <c r="D71" s="74"/>
      <c r="E71" s="74"/>
      <c r="F71" s="74"/>
      <c r="G71" s="74"/>
      <c r="H71" s="74"/>
      <c r="I71" s="74"/>
      <c r="J71" s="74"/>
      <c r="K71" s="356">
        <f>K56*K70</f>
        <v>5.9629629629629644E-5</v>
      </c>
      <c r="L71" s="170">
        <f>K71*$L$35</f>
        <v>9.039374814814817E-2</v>
      </c>
    </row>
    <row r="72" spans="2:12" x14ac:dyDescent="0.25">
      <c r="B72" s="67" t="s">
        <v>77</v>
      </c>
      <c r="C72" s="73"/>
      <c r="D72" s="73"/>
      <c r="E72" s="73"/>
      <c r="F72" s="73"/>
      <c r="G72" s="73"/>
      <c r="H72" s="73"/>
      <c r="I72" s="73"/>
      <c r="J72" s="73"/>
      <c r="K72" s="71">
        <f>SUM(K73:K78)</f>
        <v>5.2080283022222222E-2</v>
      </c>
      <c r="L72" s="85">
        <f>SUM(L73:L78)</f>
        <v>78.949542639047124</v>
      </c>
    </row>
    <row r="73" spans="2:12" x14ac:dyDescent="0.25">
      <c r="B73" s="50" t="s">
        <v>26</v>
      </c>
      <c r="C73" s="51" t="s">
        <v>78</v>
      </c>
      <c r="D73" s="51"/>
      <c r="E73" s="51"/>
      <c r="F73" s="51"/>
      <c r="G73" s="51"/>
      <c r="H73" s="75"/>
      <c r="I73" s="75"/>
      <c r="J73" s="76"/>
      <c r="K73" s="338">
        <f>100%*(1/12)*0.035+(0.0833+0.1111)*0.29%</f>
        <v>3.4804266666666668E-3</v>
      </c>
      <c r="L73" s="170">
        <f t="shared" ref="L73:L78" si="1">K73*$L$35</f>
        <v>5.2760483925333341</v>
      </c>
    </row>
    <row r="74" spans="2:12" x14ac:dyDescent="0.25">
      <c r="B74" s="50" t="s">
        <v>28</v>
      </c>
      <c r="C74" s="51" t="s">
        <v>454</v>
      </c>
      <c r="D74" s="77"/>
      <c r="E74" s="51"/>
      <c r="F74" s="75"/>
      <c r="G74" s="75"/>
      <c r="H74" s="75"/>
      <c r="I74" s="78"/>
      <c r="J74" s="75"/>
      <c r="K74" s="355">
        <f>K62*K73</f>
        <v>2.7843413333333334E-4</v>
      </c>
      <c r="L74" s="170">
        <f t="shared" si="1"/>
        <v>0.42208387140266668</v>
      </c>
    </row>
    <row r="75" spans="2:12" x14ac:dyDescent="0.25">
      <c r="B75" s="50" t="s">
        <v>30</v>
      </c>
      <c r="C75" s="79" t="s">
        <v>79</v>
      </c>
      <c r="D75" s="74"/>
      <c r="E75" s="74"/>
      <c r="F75" s="74"/>
      <c r="G75" s="74"/>
      <c r="H75" s="74"/>
      <c r="I75" s="74"/>
      <c r="J75" s="74"/>
      <c r="K75" s="338">
        <f>(50%*8%)*((1+(1/12))+(1/3*1/12))*5%/10</f>
        <v>2.2222222222222223E-4</v>
      </c>
      <c r="L75" s="170">
        <f t="shared" si="1"/>
        <v>0.33687111111111112</v>
      </c>
    </row>
    <row r="76" spans="2:12" x14ac:dyDescent="0.25">
      <c r="B76" s="50" t="s">
        <v>35</v>
      </c>
      <c r="C76" s="51" t="s">
        <v>117</v>
      </c>
      <c r="D76" s="51"/>
      <c r="E76" s="51"/>
      <c r="F76" s="80"/>
      <c r="G76" s="80"/>
      <c r="H76" s="80"/>
      <c r="I76" s="80"/>
      <c r="J76" s="76"/>
      <c r="K76" s="338">
        <f>1/30*7/12</f>
        <v>1.9444444444444445E-2</v>
      </c>
      <c r="L76" s="170">
        <f t="shared" si="1"/>
        <v>29.476222222222223</v>
      </c>
    </row>
    <row r="77" spans="2:12" x14ac:dyDescent="0.25">
      <c r="B77" s="50" t="s">
        <v>37</v>
      </c>
      <c r="C77" s="51" t="s">
        <v>455</v>
      </c>
      <c r="D77" s="51"/>
      <c r="E77" s="51"/>
      <c r="F77" s="51"/>
      <c r="G77" s="51"/>
      <c r="H77" s="51"/>
      <c r="I77" s="81"/>
      <c r="J77" s="76"/>
      <c r="K77" s="352">
        <f>K56*K76</f>
        <v>7.1555555555555574E-3</v>
      </c>
      <c r="L77" s="170">
        <f t="shared" si="1"/>
        <v>10.847249777777781</v>
      </c>
    </row>
    <row r="78" spans="2:12" x14ac:dyDescent="0.25">
      <c r="B78" s="50" t="s">
        <v>39</v>
      </c>
      <c r="C78" s="79" t="s">
        <v>456</v>
      </c>
      <c r="D78" s="80"/>
      <c r="E78" s="80"/>
      <c r="F78" s="80"/>
      <c r="G78" s="80"/>
      <c r="H78" s="80"/>
      <c r="I78" s="80"/>
      <c r="J78" s="80"/>
      <c r="K78" s="352">
        <f>(1+0.0833+0.0833+0.0278)*0.5*0.08*0.9*50%</f>
        <v>2.14992E-2</v>
      </c>
      <c r="L78" s="170">
        <f t="shared" si="1"/>
        <v>32.591067264000003</v>
      </c>
    </row>
    <row r="79" spans="2:12" x14ac:dyDescent="0.25">
      <c r="B79" s="82" t="s">
        <v>80</v>
      </c>
      <c r="C79" s="83"/>
      <c r="D79" s="83"/>
      <c r="E79" s="83"/>
      <c r="F79" s="83"/>
      <c r="G79" s="83"/>
      <c r="H79" s="83"/>
      <c r="I79" s="83"/>
      <c r="J79" s="83"/>
      <c r="K79" s="84">
        <f>SUM(K80:K87)</f>
        <v>0.13448694520547946</v>
      </c>
      <c r="L79" s="85">
        <f>SUM(L80:L87)</f>
        <v>203.87144997589044</v>
      </c>
    </row>
    <row r="80" spans="2:12" x14ac:dyDescent="0.25">
      <c r="B80" s="50" t="s">
        <v>26</v>
      </c>
      <c r="C80" s="51" t="s">
        <v>81</v>
      </c>
      <c r="D80" s="51"/>
      <c r="E80" s="51"/>
      <c r="F80" s="51"/>
      <c r="G80" s="51"/>
      <c r="H80" s="51"/>
      <c r="I80" s="51"/>
      <c r="J80" s="51"/>
      <c r="K80" s="338">
        <f>1/12</f>
        <v>8.3333333333333329E-2</v>
      </c>
      <c r="L80" s="170">
        <f t="shared" ref="L80:L87" si="2">$L$35*K80</f>
        <v>126.32666666666667</v>
      </c>
    </row>
    <row r="81" spans="2:12" x14ac:dyDescent="0.25">
      <c r="B81" s="50" t="s">
        <v>28</v>
      </c>
      <c r="C81" s="51" t="s">
        <v>457</v>
      </c>
      <c r="D81" s="51"/>
      <c r="E81" s="51"/>
      <c r="F81" s="86"/>
      <c r="G81" s="86"/>
      <c r="H81" s="86"/>
      <c r="I81" s="51"/>
      <c r="J81" s="51"/>
      <c r="K81" s="338">
        <f>(((4.14/30)/12))*100%</f>
        <v>1.1499999999999998E-2</v>
      </c>
      <c r="L81" s="170">
        <f t="shared" si="2"/>
        <v>17.433079999999997</v>
      </c>
    </row>
    <row r="82" spans="2:12" x14ac:dyDescent="0.25">
      <c r="B82" s="50" t="s">
        <v>30</v>
      </c>
      <c r="C82" s="51" t="s">
        <v>458</v>
      </c>
      <c r="D82" s="51"/>
      <c r="E82" s="51"/>
      <c r="F82" s="51"/>
      <c r="G82" s="51"/>
      <c r="H82" s="51"/>
      <c r="I82" s="51"/>
      <c r="J82" s="51"/>
      <c r="K82" s="354">
        <f>((5/30)/12)*1.5/100</f>
        <v>2.0833333333333332E-4</v>
      </c>
      <c r="L82" s="170">
        <f t="shared" si="2"/>
        <v>0.31581666666666663</v>
      </c>
    </row>
    <row r="83" spans="2:12" x14ac:dyDescent="0.25">
      <c r="B83" s="50" t="s">
        <v>35</v>
      </c>
      <c r="C83" s="51" t="s">
        <v>82</v>
      </c>
      <c r="D83" s="51"/>
      <c r="E83" s="51"/>
      <c r="F83" s="86"/>
      <c r="G83" s="86"/>
      <c r="H83" s="86"/>
      <c r="I83" s="51"/>
      <c r="J83" s="51"/>
      <c r="K83" s="338">
        <f>(((3/365)*5%)+((2/365)*2%)+((4/365)*2%))</f>
        <v>7.3972602739726025E-4</v>
      </c>
      <c r="L83" s="170">
        <f t="shared" si="2"/>
        <v>1.1213654794520549</v>
      </c>
    </row>
    <row r="84" spans="2:12" x14ac:dyDescent="0.25">
      <c r="B84" s="50" t="s">
        <v>37</v>
      </c>
      <c r="C84" s="51" t="s">
        <v>83</v>
      </c>
      <c r="D84" s="51"/>
      <c r="E84" s="51"/>
      <c r="F84" s="86"/>
      <c r="G84" s="86"/>
      <c r="H84" s="86"/>
      <c r="I84" s="51"/>
      <c r="J84" s="51"/>
      <c r="K84" s="354">
        <f>(0.91/30)*(1/12)</f>
        <v>2.5277777777777777E-3</v>
      </c>
      <c r="L84" s="170">
        <f t="shared" si="2"/>
        <v>3.831908888888889</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54.842612274216151</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557.85856000000001</v>
      </c>
    </row>
    <row r="94" spans="2:12" x14ac:dyDescent="0.25">
      <c r="B94" s="164" t="s">
        <v>72</v>
      </c>
      <c r="C94" s="97"/>
      <c r="D94" s="97"/>
      <c r="E94" s="97"/>
      <c r="F94" s="97"/>
      <c r="G94" s="97"/>
      <c r="H94" s="97"/>
      <c r="I94" s="97"/>
      <c r="J94" s="97"/>
      <c r="K94" s="97"/>
      <c r="L94" s="174">
        <f>L65</f>
        <v>230.39679801600002</v>
      </c>
    </row>
    <row r="95" spans="2:12" x14ac:dyDescent="0.25">
      <c r="B95" s="164" t="s">
        <v>76</v>
      </c>
      <c r="C95" s="97"/>
      <c r="D95" s="97"/>
      <c r="E95" s="97"/>
      <c r="F95" s="97"/>
      <c r="G95" s="97"/>
      <c r="H95" s="97"/>
      <c r="I95" s="97"/>
      <c r="J95" s="97"/>
      <c r="K95" s="97"/>
      <c r="L95" s="174">
        <f>L69</f>
        <v>0.33602893333333334</v>
      </c>
    </row>
    <row r="96" spans="2:12" x14ac:dyDescent="0.25">
      <c r="B96" s="164" t="s">
        <v>77</v>
      </c>
      <c r="C96" s="97"/>
      <c r="D96" s="97"/>
      <c r="E96" s="97"/>
      <c r="F96" s="97"/>
      <c r="G96" s="97"/>
      <c r="H96" s="97"/>
      <c r="I96" s="97"/>
      <c r="J96" s="97"/>
      <c r="K96" s="97"/>
      <c r="L96" s="174">
        <f>L72</f>
        <v>78.949542639047124</v>
      </c>
    </row>
    <row r="97" spans="2:12" x14ac:dyDescent="0.25">
      <c r="B97" s="164" t="s">
        <v>80</v>
      </c>
      <c r="C97" s="97"/>
      <c r="D97" s="97"/>
      <c r="E97" s="97"/>
      <c r="F97" s="97"/>
      <c r="G97" s="97"/>
      <c r="H97" s="97"/>
      <c r="I97" s="97"/>
      <c r="J97" s="97"/>
      <c r="K97" s="97"/>
      <c r="L97" s="174">
        <f>L79</f>
        <v>203.87144997589044</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1071.4123795642709</v>
      </c>
    </row>
    <row r="100" spans="2:12" ht="2.25" customHeight="1" x14ac:dyDescent="0.25">
      <c r="B100" s="166"/>
      <c r="C100" s="63"/>
      <c r="D100" s="63"/>
      <c r="E100" s="63"/>
      <c r="F100" s="63"/>
      <c r="G100" s="63"/>
      <c r="H100" s="63"/>
      <c r="I100" s="63"/>
      <c r="J100" s="63"/>
      <c r="K100" s="63"/>
      <c r="L100" s="175"/>
    </row>
    <row r="101" spans="2:12" ht="15.75" x14ac:dyDescent="0.25">
      <c r="B101" s="522" t="s">
        <v>137</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1515.92</v>
      </c>
    </row>
    <row r="104" spans="2:12" x14ac:dyDescent="0.25">
      <c r="B104" s="151" t="s">
        <v>28</v>
      </c>
      <c r="C104" s="51" t="s">
        <v>46</v>
      </c>
      <c r="D104" s="102"/>
      <c r="E104" s="102"/>
      <c r="F104" s="102"/>
      <c r="G104" s="102"/>
      <c r="H104" s="102"/>
      <c r="I104" s="102"/>
      <c r="J104" s="102"/>
      <c r="K104" s="102"/>
      <c r="L104" s="171">
        <f>L46</f>
        <v>1262.3448000000001</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1071.4123795642709</v>
      </c>
    </row>
    <row r="107" spans="2:12" x14ac:dyDescent="0.25">
      <c r="B107" s="523" t="s">
        <v>91</v>
      </c>
      <c r="C107" s="523"/>
      <c r="D107" s="523"/>
      <c r="E107" s="523"/>
      <c r="F107" s="523"/>
      <c r="G107" s="523"/>
      <c r="H107" s="523"/>
      <c r="I107" s="523"/>
      <c r="J107" s="523"/>
      <c r="K107" s="523"/>
      <c r="L107" s="177">
        <f>SUM(L103:L106)</f>
        <v>3849.6771795642708</v>
      </c>
    </row>
    <row r="108" spans="2:12" ht="15.75" customHeight="1" x14ac:dyDescent="0.25">
      <c r="B108" s="524" t="s">
        <v>92</v>
      </c>
      <c r="C108" s="524"/>
      <c r="D108" s="524"/>
      <c r="E108" s="524"/>
      <c r="F108" s="524"/>
      <c r="G108" s="524"/>
      <c r="H108" s="524"/>
      <c r="I108" s="105"/>
      <c r="J108" s="105"/>
      <c r="K108" s="105"/>
      <c r="L108" s="178">
        <f>L107</f>
        <v>3849.6771795642708</v>
      </c>
    </row>
    <row r="109" spans="2:12" ht="3.75" customHeight="1" x14ac:dyDescent="0.25">
      <c r="B109" s="166"/>
      <c r="C109" s="63"/>
      <c r="D109" s="63"/>
      <c r="E109" s="63"/>
      <c r="F109" s="63"/>
      <c r="G109" s="63"/>
      <c r="H109" s="63"/>
      <c r="I109" s="63"/>
      <c r="J109" s="63"/>
      <c r="K109" s="63"/>
      <c r="L109" s="167"/>
    </row>
    <row r="110" spans="2:12" ht="15.75" x14ac:dyDescent="0.25">
      <c r="B110" s="525" t="s">
        <v>138</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AJUD. G. Mt. REPAROS</v>
      </c>
      <c r="C112" s="518"/>
      <c r="D112" s="518"/>
      <c r="E112" s="491">
        <f>L108</f>
        <v>3849.6771795642708</v>
      </c>
      <c r="F112" s="491"/>
      <c r="G112" s="492">
        <v>1</v>
      </c>
      <c r="H112" s="492"/>
      <c r="I112" s="491">
        <f>E112*G112</f>
        <v>3849.6771795642708</v>
      </c>
      <c r="J112" s="491"/>
      <c r="K112" s="109">
        <f>L17</f>
        <v>8</v>
      </c>
      <c r="L112" s="180">
        <f>I112*K112</f>
        <v>30797.417436514166</v>
      </c>
    </row>
    <row r="113" spans="2:12" ht="15.75" x14ac:dyDescent="0.25">
      <c r="B113" s="519" t="s">
        <v>101</v>
      </c>
      <c r="C113" s="519"/>
      <c r="D113" s="519"/>
      <c r="E113" s="519"/>
      <c r="F113" s="519"/>
      <c r="G113" s="519"/>
      <c r="H113" s="519"/>
      <c r="I113" s="519"/>
      <c r="J113" s="519"/>
      <c r="K113" s="519"/>
      <c r="L113" s="181">
        <f>L112</f>
        <v>30797.417436514166</v>
      </c>
    </row>
    <row r="114" spans="2:12" ht="3" customHeight="1" x14ac:dyDescent="0.25">
      <c r="B114" s="135"/>
      <c r="C114" s="19"/>
      <c r="D114" s="19"/>
      <c r="E114" s="19"/>
      <c r="F114" s="19"/>
      <c r="G114" s="19"/>
      <c r="H114" s="19"/>
      <c r="I114" s="19"/>
      <c r="J114" s="19"/>
      <c r="K114" s="19"/>
      <c r="L114" s="132"/>
    </row>
    <row r="115" spans="2:12" ht="15.75" x14ac:dyDescent="0.25">
      <c r="B115" s="521" t="s">
        <v>139</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30797.417436514166</v>
      </c>
    </row>
    <row r="118" spans="2:12" x14ac:dyDescent="0.25">
      <c r="B118" s="60" t="s">
        <v>105</v>
      </c>
      <c r="C118" s="97"/>
      <c r="D118" s="97"/>
      <c r="E118" s="97"/>
      <c r="F118" s="97"/>
      <c r="G118" s="97"/>
      <c r="H118" s="97"/>
      <c r="I118" s="97"/>
      <c r="J118" s="97"/>
      <c r="K118" s="97"/>
      <c r="L118" s="112">
        <f>L117</f>
        <v>30797.417436514166</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9510</v>
      </c>
      <c r="C120" s="489"/>
      <c r="D120" s="489"/>
      <c r="E120" s="489"/>
      <c r="F120" s="489"/>
      <c r="G120" s="489"/>
      <c r="H120" s="489"/>
      <c r="I120" s="489"/>
      <c r="J120" s="489"/>
      <c r="K120" s="489"/>
      <c r="L120" s="114">
        <f>L113*L119</f>
        <v>923922.52309542499</v>
      </c>
    </row>
  </sheetData>
  <mergeCells count="52">
    <mergeCell ref="B2:L2"/>
    <mergeCell ref="B3:D3"/>
    <mergeCell ref="E3:L3"/>
    <mergeCell ref="B4:D4"/>
    <mergeCell ref="E4:L4"/>
    <mergeCell ref="B5:D5"/>
    <mergeCell ref="E5:I5"/>
    <mergeCell ref="K5:L5"/>
    <mergeCell ref="B7:D7"/>
    <mergeCell ref="B19:L19"/>
    <mergeCell ref="H21:K21"/>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3:K113"/>
    <mergeCell ref="B115:L115"/>
    <mergeCell ref="B116:K116"/>
    <mergeCell ref="B120:K120"/>
    <mergeCell ref="B111:D111"/>
    <mergeCell ref="E111:F111"/>
    <mergeCell ref="G111:H111"/>
    <mergeCell ref="I111:J111"/>
    <mergeCell ref="B112:D112"/>
    <mergeCell ref="E112:F112"/>
    <mergeCell ref="G112:H112"/>
    <mergeCell ref="I112:J112"/>
  </mergeCells>
  <pageMargins left="0.51180555555555496" right="0.51180555555555496" top="0.78749999999999998" bottom="0.78749999999999998" header="0.51180555555555496" footer="0.51180555555555496"/>
  <pageSetup scale="77"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J120"/>
  <sheetViews>
    <sheetView view="pageBreakPreview" zoomScale="96" zoomScaleNormal="85" zoomScaleSheetLayoutView="96" workbookViewId="0">
      <selection activeCell="J23" sqref="J23"/>
    </sheetView>
  </sheetViews>
  <sheetFormatPr defaultColWidth="9.140625" defaultRowHeight="15" x14ac:dyDescent="0.25"/>
  <cols>
    <col min="1" max="1" width="4.42578125" style="1" customWidth="1"/>
    <col min="2" max="2" width="9.140625" style="1"/>
    <col min="3" max="3" width="11.28515625" style="1" customWidth="1"/>
    <col min="4" max="11" width="9.140625" style="1"/>
    <col min="12" max="12" width="21.140625" style="1" customWidth="1"/>
    <col min="13" max="13" width="4" style="1" customWidth="1"/>
    <col min="14"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133" t="s">
        <v>140</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Obra'!G15</f>
        <v>1</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136" t="str">
        <f>L15</f>
        <v>Artífice Serralheiro</v>
      </c>
    </row>
    <row r="21" spans="2:12" x14ac:dyDescent="0.25">
      <c r="B21" s="127">
        <v>2</v>
      </c>
      <c r="C21" s="7" t="s">
        <v>21</v>
      </c>
      <c r="D21" s="7"/>
      <c r="E21" s="7"/>
      <c r="F21" s="7"/>
      <c r="G21" s="7"/>
      <c r="H21" s="7"/>
      <c r="I21" s="7"/>
      <c r="J21" s="7"/>
      <c r="K21" s="7"/>
      <c r="L21" s="21">
        <f>Eletricista!L21</f>
        <v>2238.1</v>
      </c>
    </row>
    <row r="22" spans="2:12" x14ac:dyDescent="0.25">
      <c r="B22" s="127">
        <v>3</v>
      </c>
      <c r="C22" s="7" t="s">
        <v>22</v>
      </c>
      <c r="D22" s="7"/>
      <c r="E22" s="7"/>
      <c r="F22" s="7"/>
      <c r="G22" s="7"/>
      <c r="H22" s="7"/>
      <c r="I22" s="7"/>
      <c r="J22" s="7"/>
      <c r="K22" s="7"/>
      <c r="L22" s="137" t="str">
        <f>L15</f>
        <v>Artífice Serralheiro</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32">
        <f>0*L21</f>
        <v>0</v>
      </c>
    </row>
    <row r="29" spans="2:12" x14ac:dyDescent="0.25">
      <c r="B29" s="531"/>
      <c r="C29" s="29"/>
      <c r="D29" s="29"/>
      <c r="E29" s="29"/>
      <c r="F29" s="30" t="s">
        <v>33</v>
      </c>
      <c r="G29" s="30"/>
      <c r="H29" s="29"/>
      <c r="I29" s="30" t="s">
        <v>34</v>
      </c>
      <c r="J29" s="31"/>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2" x14ac:dyDescent="0.25">
      <c r="B33" s="127" t="s">
        <v>41</v>
      </c>
      <c r="C33" s="29" t="s">
        <v>42</v>
      </c>
      <c r="D33" s="29"/>
      <c r="E33" s="29"/>
      <c r="F33" s="30"/>
      <c r="G33" s="30"/>
      <c r="H33" s="29"/>
      <c r="I33" s="30"/>
      <c r="J33" s="31"/>
      <c r="K33" s="30"/>
      <c r="L33" s="141">
        <v>0</v>
      </c>
    </row>
    <row r="34" spans="2:12" x14ac:dyDescent="0.25">
      <c r="B34" s="127" t="s">
        <v>43</v>
      </c>
      <c r="C34" s="7" t="s">
        <v>44</v>
      </c>
      <c r="D34" s="7"/>
      <c r="E34" s="7"/>
      <c r="F34" s="509"/>
      <c r="G34" s="509"/>
      <c r="H34" s="509"/>
      <c r="I34" s="509"/>
      <c r="J34" s="509"/>
      <c r="K34" s="509"/>
      <c r="L34" s="144">
        <v>0</v>
      </c>
    </row>
    <row r="35" spans="2:12" x14ac:dyDescent="0.25">
      <c r="B35" s="517" t="s">
        <v>45</v>
      </c>
      <c r="C35" s="517"/>
      <c r="D35" s="517"/>
      <c r="E35" s="517"/>
      <c r="F35" s="517"/>
      <c r="G35" s="35"/>
      <c r="H35" s="35"/>
      <c r="I35" s="35"/>
      <c r="J35" s="35"/>
      <c r="K35" s="35"/>
      <c r="L35" s="145">
        <f>SUM(L26:L34)</f>
        <v>2238.1</v>
      </c>
    </row>
    <row r="36" spans="2:12" ht="2.25" customHeight="1" x14ac:dyDescent="0.25">
      <c r="B36" s="135"/>
      <c r="C36" s="19"/>
      <c r="D36" s="19"/>
      <c r="E36" s="19"/>
      <c r="F36" s="19"/>
      <c r="G36" s="19"/>
      <c r="H36" s="19"/>
      <c r="I36" s="19"/>
      <c r="J36" s="19"/>
      <c r="K36" s="19"/>
      <c r="L36" s="132"/>
    </row>
    <row r="37" spans="2:12" x14ac:dyDescent="0.25">
      <c r="B37" s="527" t="s">
        <v>46</v>
      </c>
      <c r="C37" s="527"/>
      <c r="D37" s="527"/>
      <c r="E37" s="527"/>
      <c r="F37" s="527"/>
      <c r="G37" s="527"/>
      <c r="H37" s="37"/>
      <c r="I37" s="37"/>
      <c r="J37" s="37"/>
      <c r="K37" s="38"/>
      <c r="L37" s="146" t="s">
        <v>47</v>
      </c>
    </row>
    <row r="38" spans="2:12" x14ac:dyDescent="0.25">
      <c r="B38" s="127" t="s">
        <v>26</v>
      </c>
      <c r="C38" s="7" t="s">
        <v>48</v>
      </c>
      <c r="D38" s="7"/>
      <c r="E38" s="7"/>
      <c r="F38" s="7"/>
      <c r="G38" s="7"/>
      <c r="H38" s="7"/>
      <c r="I38" s="39" t="s">
        <v>107</v>
      </c>
      <c r="J38" s="32"/>
      <c r="K38" s="21">
        <f>Eletricista!K38</f>
        <v>40.5</v>
      </c>
      <c r="L38" s="118">
        <f>K38*22.58</f>
        <v>914.4899999999999</v>
      </c>
    </row>
    <row r="39" spans="2:12" x14ac:dyDescent="0.25">
      <c r="B39" s="127" t="s">
        <v>28</v>
      </c>
      <c r="C39" s="7" t="s">
        <v>50</v>
      </c>
      <c r="D39" s="7"/>
      <c r="E39" s="7"/>
      <c r="F39" s="7"/>
      <c r="G39" s="7"/>
      <c r="H39" s="7"/>
      <c r="I39" s="7"/>
      <c r="J39" s="7"/>
      <c r="K39" s="44"/>
      <c r="L39" s="147">
        <v>0</v>
      </c>
    </row>
    <row r="40" spans="2:12" x14ac:dyDescent="0.25">
      <c r="B40" s="127" t="s">
        <v>30</v>
      </c>
      <c r="C40" s="7" t="s">
        <v>51</v>
      </c>
      <c r="D40" s="7"/>
      <c r="E40" s="7"/>
      <c r="F40" s="7"/>
      <c r="G40" s="7"/>
      <c r="H40" s="7"/>
      <c r="I40" s="39" t="s">
        <v>353</v>
      </c>
      <c r="J40" s="32"/>
      <c r="K40" s="118">
        <f>Eletricista!K40</f>
        <v>5.5</v>
      </c>
      <c r="L40" s="262">
        <f>IF((K40*2*22.58-(0.06*L26))&lt;=0,0,(K40*2*22.58-(0.06*L26)))</f>
        <v>114.09399999999999</v>
      </c>
    </row>
    <row r="41" spans="2:12" x14ac:dyDescent="0.25">
      <c r="B41" s="127" t="s">
        <v>35</v>
      </c>
      <c r="C41" s="7" t="s">
        <v>52</v>
      </c>
      <c r="D41" s="7"/>
      <c r="E41" s="7"/>
      <c r="F41" s="7"/>
      <c r="G41" s="7"/>
      <c r="H41" s="7"/>
      <c r="I41" s="7"/>
      <c r="J41" s="7"/>
      <c r="K41" s="44"/>
      <c r="L41" s="149">
        <v>0</v>
      </c>
    </row>
    <row r="42" spans="2:12" x14ac:dyDescent="0.25">
      <c r="B42" s="127" t="s">
        <v>37</v>
      </c>
      <c r="C42" s="7" t="s">
        <v>53</v>
      </c>
      <c r="D42" s="7"/>
      <c r="E42" s="7"/>
      <c r="F42" s="7"/>
      <c r="G42" s="7"/>
      <c r="H42" s="7"/>
      <c r="I42" s="7"/>
      <c r="J42" s="7"/>
      <c r="K42" s="44"/>
      <c r="L42" s="275">
        <f>Eletricista!$L$42</f>
        <v>2.75</v>
      </c>
    </row>
    <row r="43" spans="2:12" x14ac:dyDescent="0.25">
      <c r="B43" s="127" t="s">
        <v>39</v>
      </c>
      <c r="C43" s="7" t="s">
        <v>54</v>
      </c>
      <c r="D43" s="7"/>
      <c r="E43" s="7"/>
      <c r="F43" s="7"/>
      <c r="G43" s="7"/>
      <c r="H43" s="7"/>
      <c r="I43" s="7"/>
      <c r="J43" s="7"/>
      <c r="K43" s="44"/>
      <c r="L43" s="118">
        <f>Eletricista!L43</f>
        <v>11.92</v>
      </c>
    </row>
    <row r="44" spans="2:12" x14ac:dyDescent="0.25">
      <c r="B44" s="127" t="s">
        <v>41</v>
      </c>
      <c r="C44" s="7" t="s">
        <v>55</v>
      </c>
      <c r="D44" s="7"/>
      <c r="E44" s="7"/>
      <c r="F44" s="7"/>
      <c r="G44" s="7"/>
      <c r="H44" s="7"/>
      <c r="I44" s="7"/>
      <c r="J44" s="7"/>
      <c r="K44" s="44"/>
      <c r="L44" s="150">
        <v>0</v>
      </c>
    </row>
    <row r="45" spans="2:12" x14ac:dyDescent="0.25">
      <c r="B45" s="151" t="s">
        <v>43</v>
      </c>
      <c r="C45" s="51" t="s">
        <v>113</v>
      </c>
      <c r="D45" s="51"/>
      <c r="E45" s="51" t="s">
        <v>114</v>
      </c>
      <c r="F45" s="51"/>
      <c r="G45" s="152"/>
      <c r="H45" s="152"/>
      <c r="I45" s="152"/>
      <c r="J45" s="152"/>
      <c r="K45" s="152"/>
      <c r="L45" s="153">
        <f>Eletricista!L45</f>
        <v>175.76</v>
      </c>
    </row>
    <row r="46" spans="2:12" x14ac:dyDescent="0.25">
      <c r="B46" s="154" t="s">
        <v>56</v>
      </c>
      <c r="C46" s="7"/>
      <c r="D46" s="7"/>
      <c r="E46" s="7"/>
      <c r="F46" s="7"/>
      <c r="G46" s="7"/>
      <c r="H46" s="7"/>
      <c r="I46" s="7"/>
      <c r="J46" s="7"/>
      <c r="K46" s="7"/>
      <c r="L46" s="155">
        <f>SUM(L38:L45)</f>
        <v>1219.0139999999999</v>
      </c>
    </row>
    <row r="47" spans="2:12" x14ac:dyDescent="0.25">
      <c r="B47" s="527" t="s">
        <v>57</v>
      </c>
      <c r="C47" s="527"/>
      <c r="D47" s="527"/>
      <c r="E47" s="527"/>
      <c r="F47" s="527"/>
      <c r="G47" s="37"/>
      <c r="H47" s="37"/>
      <c r="I47" s="37"/>
      <c r="J47" s="37"/>
      <c r="K47" s="37"/>
      <c r="L47" s="156" t="s">
        <v>47</v>
      </c>
    </row>
    <row r="48" spans="2:12" x14ac:dyDescent="0.25">
      <c r="B48" s="127" t="s">
        <v>26</v>
      </c>
      <c r="C48" s="528" t="s">
        <v>141</v>
      </c>
      <c r="D48" s="528"/>
      <c r="E48" s="528"/>
      <c r="F48" s="528"/>
      <c r="G48" s="157" t="s">
        <v>116</v>
      </c>
      <c r="H48" s="158"/>
      <c r="I48" s="158"/>
      <c r="J48" s="158"/>
      <c r="K48" s="159"/>
      <c r="L48" s="149">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497" t="s">
        <v>60</v>
      </c>
      <c r="F51" s="497"/>
      <c r="G51" s="497"/>
      <c r="H51" s="497"/>
      <c r="I51" s="497"/>
      <c r="J51" s="497"/>
      <c r="K51" s="58"/>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823.62080000000003</v>
      </c>
    </row>
    <row r="57" spans="2:12" x14ac:dyDescent="0.25">
      <c r="B57" s="50" t="s">
        <v>26</v>
      </c>
      <c r="C57" s="51" t="s">
        <v>65</v>
      </c>
      <c r="D57" s="51"/>
      <c r="E57" s="51"/>
      <c r="F57" s="51"/>
      <c r="G57" s="51"/>
      <c r="H57" s="51"/>
      <c r="I57" s="51"/>
      <c r="J57" s="51"/>
      <c r="K57" s="353">
        <v>0.2</v>
      </c>
      <c r="L57" s="170">
        <f t="shared" ref="L57:L64" si="0">K57*$L$35</f>
        <v>447.62</v>
      </c>
    </row>
    <row r="58" spans="2:12" x14ac:dyDescent="0.25">
      <c r="B58" s="50" t="s">
        <v>28</v>
      </c>
      <c r="C58" s="51" t="s">
        <v>66</v>
      </c>
      <c r="D58" s="51"/>
      <c r="E58" s="51"/>
      <c r="F58" s="51"/>
      <c r="G58" s="51"/>
      <c r="H58" s="51"/>
      <c r="I58" s="51"/>
      <c r="J58" s="51"/>
      <c r="K58" s="353">
        <v>1.4999999999999999E-2</v>
      </c>
      <c r="L58" s="170">
        <f t="shared" si="0"/>
        <v>33.5715</v>
      </c>
    </row>
    <row r="59" spans="2:12" x14ac:dyDescent="0.25">
      <c r="B59" s="50" t="s">
        <v>30</v>
      </c>
      <c r="C59" s="51" t="s">
        <v>67</v>
      </c>
      <c r="D59" s="51"/>
      <c r="E59" s="51"/>
      <c r="F59" s="51"/>
      <c r="G59" s="51"/>
      <c r="H59" s="51"/>
      <c r="I59" s="51"/>
      <c r="J59" s="51"/>
      <c r="K59" s="353">
        <v>0.01</v>
      </c>
      <c r="L59" s="170">
        <f t="shared" si="0"/>
        <v>22.381</v>
      </c>
    </row>
    <row r="60" spans="2:12" x14ac:dyDescent="0.25">
      <c r="B60" s="50" t="s">
        <v>35</v>
      </c>
      <c r="C60" s="51" t="s">
        <v>68</v>
      </c>
      <c r="D60" s="51"/>
      <c r="E60" s="51"/>
      <c r="F60" s="51"/>
      <c r="G60" s="51"/>
      <c r="H60" s="51"/>
      <c r="I60" s="51"/>
      <c r="J60" s="51"/>
      <c r="K60" s="353">
        <v>2E-3</v>
      </c>
      <c r="L60" s="170">
        <f t="shared" si="0"/>
        <v>4.4761999999999995</v>
      </c>
    </row>
    <row r="61" spans="2:12" x14ac:dyDescent="0.25">
      <c r="B61" s="50" t="s">
        <v>37</v>
      </c>
      <c r="C61" s="51" t="s">
        <v>69</v>
      </c>
      <c r="D61" s="51"/>
      <c r="E61" s="51"/>
      <c r="F61" s="51"/>
      <c r="G61" s="51"/>
      <c r="H61" s="51"/>
      <c r="I61" s="51"/>
      <c r="J61" s="51"/>
      <c r="K61" s="353">
        <v>2.5000000000000001E-2</v>
      </c>
      <c r="L61" s="170">
        <f t="shared" si="0"/>
        <v>55.952500000000001</v>
      </c>
    </row>
    <row r="62" spans="2:12" x14ac:dyDescent="0.25">
      <c r="B62" s="50" t="s">
        <v>39</v>
      </c>
      <c r="C62" s="51" t="s">
        <v>70</v>
      </c>
      <c r="D62" s="51"/>
      <c r="E62" s="51"/>
      <c r="F62" s="51"/>
      <c r="G62" s="51"/>
      <c r="H62" s="51"/>
      <c r="I62" s="51"/>
      <c r="J62" s="51"/>
      <c r="K62" s="353">
        <v>0.08</v>
      </c>
      <c r="L62" s="170">
        <f t="shared" si="0"/>
        <v>179.048</v>
      </c>
    </row>
    <row r="63" spans="2:12" x14ac:dyDescent="0.25">
      <c r="B63" s="50" t="s">
        <v>41</v>
      </c>
      <c r="C63" s="343" t="s">
        <v>453</v>
      </c>
      <c r="D63" s="51"/>
      <c r="E63" s="51"/>
      <c r="F63" s="51"/>
      <c r="G63" s="51"/>
      <c r="H63" s="51"/>
      <c r="I63" s="51"/>
      <c r="J63" s="51"/>
      <c r="K63" s="353">
        <v>0.03</v>
      </c>
      <c r="L63" s="170">
        <f t="shared" si="0"/>
        <v>67.143000000000001</v>
      </c>
    </row>
    <row r="64" spans="2:12" x14ac:dyDescent="0.25">
      <c r="B64" s="50" t="s">
        <v>43</v>
      </c>
      <c r="C64" s="51" t="s">
        <v>71</v>
      </c>
      <c r="D64" s="51"/>
      <c r="E64" s="51"/>
      <c r="F64" s="51"/>
      <c r="G64" s="51"/>
      <c r="H64" s="51"/>
      <c r="I64" s="51"/>
      <c r="J64" s="51"/>
      <c r="K64" s="353">
        <v>6.0000000000000001E-3</v>
      </c>
      <c r="L64" s="170">
        <f t="shared" si="0"/>
        <v>13.428599999999999</v>
      </c>
    </row>
    <row r="65" spans="2:12" x14ac:dyDescent="0.25">
      <c r="B65" s="67" t="s">
        <v>72</v>
      </c>
      <c r="C65" s="68"/>
      <c r="D65" s="68"/>
      <c r="E65" s="68"/>
      <c r="F65" s="68"/>
      <c r="G65" s="68"/>
      <c r="H65" s="68"/>
      <c r="I65" s="68"/>
      <c r="J65" s="68"/>
      <c r="K65" s="359">
        <f>SUM(K66:K68)</f>
        <v>0.15198480000000003</v>
      </c>
      <c r="L65" s="85">
        <f>SUM(L66:L68)</f>
        <v>340.15718088</v>
      </c>
    </row>
    <row r="66" spans="2:12" x14ac:dyDescent="0.25">
      <c r="B66" s="50" t="s">
        <v>26</v>
      </c>
      <c r="C66" s="51" t="s">
        <v>73</v>
      </c>
      <c r="D66" s="51"/>
      <c r="E66" s="51"/>
      <c r="F66" s="51"/>
      <c r="G66" s="51"/>
      <c r="H66" s="51"/>
      <c r="I66" s="51"/>
      <c r="J66" s="51"/>
      <c r="K66" s="353">
        <v>8.3299999999999999E-2</v>
      </c>
      <c r="L66" s="170">
        <f>K66*$L$35</f>
        <v>186.43373</v>
      </c>
    </row>
    <row r="67" spans="2:12" x14ac:dyDescent="0.25">
      <c r="B67" s="50" t="s">
        <v>28</v>
      </c>
      <c r="C67" s="51" t="s">
        <v>74</v>
      </c>
      <c r="D67" s="51"/>
      <c r="E67" s="51"/>
      <c r="F67" s="51"/>
      <c r="G67" s="51"/>
      <c r="H67" s="51"/>
      <c r="I67" s="51"/>
      <c r="J67" s="51"/>
      <c r="K67" s="353">
        <v>2.7799999999999998E-2</v>
      </c>
      <c r="L67" s="170">
        <f>K67*$L$35</f>
        <v>62.219179999999994</v>
      </c>
    </row>
    <row r="68" spans="2:12" x14ac:dyDescent="0.25">
      <c r="B68" s="50" t="s">
        <v>30</v>
      </c>
      <c r="C68" s="51" t="s">
        <v>75</v>
      </c>
      <c r="D68" s="51"/>
      <c r="E68" s="51"/>
      <c r="F68" s="51"/>
      <c r="G68" s="51"/>
      <c r="H68" s="51"/>
      <c r="I68" s="51"/>
      <c r="J68" s="51"/>
      <c r="K68" s="353">
        <f>$K$56*SUM(K66:K67)</f>
        <v>4.0884800000000013E-2</v>
      </c>
      <c r="L68" s="170">
        <f>K68*$L$35</f>
        <v>91.504270880000021</v>
      </c>
    </row>
    <row r="69" spans="2:12" x14ac:dyDescent="0.25">
      <c r="B69" s="67" t="s">
        <v>76</v>
      </c>
      <c r="C69" s="73"/>
      <c r="D69" s="73"/>
      <c r="E69" s="73"/>
      <c r="F69" s="73"/>
      <c r="G69" s="73"/>
      <c r="H69" s="73"/>
      <c r="I69" s="73"/>
      <c r="J69" s="73"/>
      <c r="K69" s="357">
        <f>SUM(K70:K71)</f>
        <v>2.2166666666666667E-4</v>
      </c>
      <c r="L69" s="85">
        <f>SUM(L70:L71)</f>
        <v>0.49611216666666663</v>
      </c>
    </row>
    <row r="70" spans="2:12" x14ac:dyDescent="0.25">
      <c r="B70" s="50" t="s">
        <v>26</v>
      </c>
      <c r="C70" s="51" t="s">
        <v>366</v>
      </c>
      <c r="D70" s="51"/>
      <c r="E70" s="51"/>
      <c r="F70" s="51"/>
      <c r="G70" s="51"/>
      <c r="H70" s="51"/>
      <c r="I70" s="51"/>
      <c r="J70" s="51"/>
      <c r="K70" s="356">
        <f>(((1/12*4)+(1/12*4)+(1/3*1/12*4))/12*0.0025)</f>
        <v>1.6203703703703703E-4</v>
      </c>
      <c r="L70" s="170">
        <f>K70*$L$35</f>
        <v>0.36265509259259254</v>
      </c>
    </row>
    <row r="71" spans="2:12" x14ac:dyDescent="0.25">
      <c r="B71" s="50" t="s">
        <v>28</v>
      </c>
      <c r="C71" s="51" t="s">
        <v>367</v>
      </c>
      <c r="D71" s="74"/>
      <c r="E71" s="74"/>
      <c r="F71" s="74"/>
      <c r="G71" s="74"/>
      <c r="H71" s="74"/>
      <c r="I71" s="74"/>
      <c r="J71" s="74"/>
      <c r="K71" s="356">
        <f>K56*K70</f>
        <v>5.9629629629629644E-5</v>
      </c>
      <c r="L71" s="170">
        <f>K71*$L$35</f>
        <v>0.13345707407407409</v>
      </c>
    </row>
    <row r="72" spans="2:12" x14ac:dyDescent="0.25">
      <c r="B72" s="67" t="s">
        <v>77</v>
      </c>
      <c r="C72" s="73"/>
      <c r="D72" s="73"/>
      <c r="E72" s="73"/>
      <c r="F72" s="73"/>
      <c r="G72" s="73"/>
      <c r="H72" s="73"/>
      <c r="I72" s="73"/>
      <c r="J72" s="73"/>
      <c r="K72" s="71">
        <f>SUM(K73:K78)</f>
        <v>5.2080283022222222E-2</v>
      </c>
      <c r="L72" s="85">
        <f>SUM(L73:L78)</f>
        <v>116.56088143203556</v>
      </c>
    </row>
    <row r="73" spans="2:12" x14ac:dyDescent="0.25">
      <c r="B73" s="50" t="s">
        <v>26</v>
      </c>
      <c r="C73" s="51" t="s">
        <v>78</v>
      </c>
      <c r="D73" s="51"/>
      <c r="E73" s="51"/>
      <c r="F73" s="51"/>
      <c r="G73" s="51"/>
      <c r="H73" s="75"/>
      <c r="I73" s="75"/>
      <c r="J73" s="76"/>
      <c r="K73" s="338">
        <f>100%*(1/12)*0.035+(0.0833+0.1111)*0.29%</f>
        <v>3.4804266666666668E-3</v>
      </c>
      <c r="L73" s="170">
        <f t="shared" ref="L73:L78" si="1">K73*$L$35</f>
        <v>7.7895429226666666</v>
      </c>
    </row>
    <row r="74" spans="2:12" x14ac:dyDescent="0.25">
      <c r="B74" s="50" t="s">
        <v>28</v>
      </c>
      <c r="C74" s="51" t="s">
        <v>454</v>
      </c>
      <c r="D74" s="77"/>
      <c r="E74" s="51"/>
      <c r="F74" s="75"/>
      <c r="G74" s="75"/>
      <c r="H74" s="75"/>
      <c r="I74" s="78"/>
      <c r="J74" s="75"/>
      <c r="K74" s="355">
        <f>K62*K73</f>
        <v>2.7843413333333334E-4</v>
      </c>
      <c r="L74" s="170">
        <f t="shared" si="1"/>
        <v>0.62316343381333328</v>
      </c>
    </row>
    <row r="75" spans="2:12" x14ac:dyDescent="0.25">
      <c r="B75" s="50" t="s">
        <v>30</v>
      </c>
      <c r="C75" s="79" t="s">
        <v>79</v>
      </c>
      <c r="D75" s="74"/>
      <c r="E75" s="74"/>
      <c r="F75" s="74"/>
      <c r="G75" s="74"/>
      <c r="H75" s="74"/>
      <c r="I75" s="74"/>
      <c r="J75" s="74"/>
      <c r="K75" s="338">
        <f>(50%*8%)*((1+(1/12))+(1/3*1/12))*5%/10</f>
        <v>2.2222222222222223E-4</v>
      </c>
      <c r="L75" s="170">
        <f t="shared" si="1"/>
        <v>0.49735555555555555</v>
      </c>
    </row>
    <row r="76" spans="2:12" x14ac:dyDescent="0.25">
      <c r="B76" s="50" t="s">
        <v>35</v>
      </c>
      <c r="C76" s="51" t="s">
        <v>117</v>
      </c>
      <c r="D76" s="51"/>
      <c r="E76" s="51"/>
      <c r="F76" s="80"/>
      <c r="G76" s="80"/>
      <c r="H76" s="80"/>
      <c r="I76" s="80"/>
      <c r="J76" s="76"/>
      <c r="K76" s="338">
        <f>1/30*7/12</f>
        <v>1.9444444444444445E-2</v>
      </c>
      <c r="L76" s="170">
        <f t="shared" si="1"/>
        <v>43.518611111111113</v>
      </c>
    </row>
    <row r="77" spans="2:12" x14ac:dyDescent="0.25">
      <c r="B77" s="50" t="s">
        <v>37</v>
      </c>
      <c r="C77" s="51" t="s">
        <v>455</v>
      </c>
      <c r="D77" s="51"/>
      <c r="E77" s="51"/>
      <c r="F77" s="51"/>
      <c r="G77" s="51"/>
      <c r="H77" s="51"/>
      <c r="I77" s="81"/>
      <c r="J77" s="76"/>
      <c r="K77" s="352">
        <f>K56*K76</f>
        <v>7.1555555555555574E-3</v>
      </c>
      <c r="L77" s="170">
        <f t="shared" si="1"/>
        <v>16.014848888888892</v>
      </c>
    </row>
    <row r="78" spans="2:12" x14ac:dyDescent="0.25">
      <c r="B78" s="50" t="s">
        <v>39</v>
      </c>
      <c r="C78" s="79" t="s">
        <v>456</v>
      </c>
      <c r="D78" s="80"/>
      <c r="E78" s="80"/>
      <c r="F78" s="80"/>
      <c r="G78" s="80"/>
      <c r="H78" s="80"/>
      <c r="I78" s="80"/>
      <c r="J78" s="80"/>
      <c r="K78" s="352">
        <f>(1+0.0833+0.0833+0.0278)*0.5*0.08*0.9*50%</f>
        <v>2.14992E-2</v>
      </c>
      <c r="L78" s="170">
        <f t="shared" si="1"/>
        <v>48.117359519999994</v>
      </c>
    </row>
    <row r="79" spans="2:12" x14ac:dyDescent="0.25">
      <c r="B79" s="82" t="s">
        <v>80</v>
      </c>
      <c r="C79" s="83"/>
      <c r="D79" s="83"/>
      <c r="E79" s="83"/>
      <c r="F79" s="83"/>
      <c r="G79" s="83"/>
      <c r="H79" s="83"/>
      <c r="I79" s="83"/>
      <c r="J79" s="83"/>
      <c r="K79" s="84">
        <f>SUM(K80:K87)</f>
        <v>0.13448694520547946</v>
      </c>
      <c r="L79" s="85">
        <f>SUM(L80:L87)</f>
        <v>300.99523206438357</v>
      </c>
    </row>
    <row r="80" spans="2:12" x14ac:dyDescent="0.25">
      <c r="B80" s="50" t="s">
        <v>26</v>
      </c>
      <c r="C80" s="51" t="s">
        <v>81</v>
      </c>
      <c r="D80" s="51"/>
      <c r="E80" s="51"/>
      <c r="F80" s="51"/>
      <c r="G80" s="51"/>
      <c r="H80" s="51"/>
      <c r="I80" s="51"/>
      <c r="J80" s="51"/>
      <c r="K80" s="338">
        <f>1/12</f>
        <v>8.3333333333333329E-2</v>
      </c>
      <c r="L80" s="170">
        <f t="shared" ref="L80:L87" si="2">$L$35*K80</f>
        <v>186.50833333333333</v>
      </c>
    </row>
    <row r="81" spans="2:12" x14ac:dyDescent="0.25">
      <c r="B81" s="50" t="s">
        <v>28</v>
      </c>
      <c r="C81" s="51" t="s">
        <v>457</v>
      </c>
      <c r="D81" s="51"/>
      <c r="E81" s="51"/>
      <c r="F81" s="86"/>
      <c r="G81" s="86"/>
      <c r="H81" s="86"/>
      <c r="I81" s="51"/>
      <c r="J81" s="51"/>
      <c r="K81" s="338">
        <f>(((4.14/30)/12))*100%</f>
        <v>1.1499999999999998E-2</v>
      </c>
      <c r="L81" s="170">
        <f t="shared" si="2"/>
        <v>25.738149999999994</v>
      </c>
    </row>
    <row r="82" spans="2:12" x14ac:dyDescent="0.25">
      <c r="B82" s="50" t="s">
        <v>30</v>
      </c>
      <c r="C82" s="51" t="s">
        <v>458</v>
      </c>
      <c r="D82" s="51"/>
      <c r="E82" s="51"/>
      <c r="F82" s="51"/>
      <c r="G82" s="51"/>
      <c r="H82" s="51"/>
      <c r="I82" s="51"/>
      <c r="J82" s="51"/>
      <c r="K82" s="354">
        <f>((5/30)/12)*1.5/100</f>
        <v>2.0833333333333332E-4</v>
      </c>
      <c r="L82" s="170">
        <f t="shared" si="2"/>
        <v>0.4662708333333333</v>
      </c>
    </row>
    <row r="83" spans="2:12" x14ac:dyDescent="0.25">
      <c r="B83" s="50" t="s">
        <v>35</v>
      </c>
      <c r="C83" s="51" t="s">
        <v>82</v>
      </c>
      <c r="D83" s="51"/>
      <c r="E83" s="51"/>
      <c r="F83" s="86"/>
      <c r="G83" s="86"/>
      <c r="H83" s="86"/>
      <c r="I83" s="51"/>
      <c r="J83" s="51"/>
      <c r="K83" s="338">
        <f>(((3/365)*5%)+((2/365)*2%)+((4/365)*2%))</f>
        <v>7.3972602739726025E-4</v>
      </c>
      <c r="L83" s="170">
        <f t="shared" si="2"/>
        <v>1.6555808219178081</v>
      </c>
    </row>
    <row r="84" spans="2:12" x14ac:dyDescent="0.25">
      <c r="B84" s="50" t="s">
        <v>37</v>
      </c>
      <c r="C84" s="51" t="s">
        <v>83</v>
      </c>
      <c r="D84" s="51"/>
      <c r="E84" s="51"/>
      <c r="F84" s="86"/>
      <c r="G84" s="86"/>
      <c r="H84" s="86"/>
      <c r="I84" s="51"/>
      <c r="J84" s="51"/>
      <c r="K84" s="354">
        <f>(0.91/30)*(1/12)</f>
        <v>2.5277777777777777E-3</v>
      </c>
      <c r="L84" s="170">
        <f t="shared" si="2"/>
        <v>5.6574194444444439</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80.969477631354664</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823.62080000000003</v>
      </c>
    </row>
    <row r="94" spans="2:12" x14ac:dyDescent="0.25">
      <c r="B94" s="164" t="s">
        <v>72</v>
      </c>
      <c r="C94" s="97"/>
      <c r="D94" s="97"/>
      <c r="E94" s="97"/>
      <c r="F94" s="97"/>
      <c r="G94" s="97"/>
      <c r="H94" s="97"/>
      <c r="I94" s="97"/>
      <c r="J94" s="97"/>
      <c r="K94" s="97"/>
      <c r="L94" s="174">
        <f>L65</f>
        <v>340.15718088</v>
      </c>
    </row>
    <row r="95" spans="2:12" x14ac:dyDescent="0.25">
      <c r="B95" s="164" t="s">
        <v>76</v>
      </c>
      <c r="C95" s="97"/>
      <c r="D95" s="97"/>
      <c r="E95" s="97"/>
      <c r="F95" s="97"/>
      <c r="G95" s="97"/>
      <c r="H95" s="97"/>
      <c r="I95" s="97"/>
      <c r="J95" s="97"/>
      <c r="K95" s="97"/>
      <c r="L95" s="174">
        <f>L69</f>
        <v>0.49611216666666663</v>
      </c>
    </row>
    <row r="96" spans="2:12" x14ac:dyDescent="0.25">
      <c r="B96" s="164" t="s">
        <v>77</v>
      </c>
      <c r="C96" s="97"/>
      <c r="D96" s="97"/>
      <c r="E96" s="97"/>
      <c r="F96" s="97"/>
      <c r="G96" s="97"/>
      <c r="H96" s="97"/>
      <c r="I96" s="97"/>
      <c r="J96" s="97"/>
      <c r="K96" s="97"/>
      <c r="L96" s="174">
        <f>L72</f>
        <v>116.56088143203556</v>
      </c>
    </row>
    <row r="97" spans="2:12" x14ac:dyDescent="0.25">
      <c r="B97" s="164" t="s">
        <v>80</v>
      </c>
      <c r="C97" s="97"/>
      <c r="D97" s="97"/>
      <c r="E97" s="97"/>
      <c r="F97" s="97"/>
      <c r="G97" s="97"/>
      <c r="H97" s="97"/>
      <c r="I97" s="97"/>
      <c r="J97" s="97"/>
      <c r="K97" s="97"/>
      <c r="L97" s="174">
        <f>L79</f>
        <v>300.99523206438357</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1581.830206543086</v>
      </c>
    </row>
    <row r="100" spans="2:12" ht="2.25" customHeight="1" x14ac:dyDescent="0.25">
      <c r="B100" s="166"/>
      <c r="C100" s="63"/>
      <c r="D100" s="63"/>
      <c r="E100" s="63"/>
      <c r="F100" s="63"/>
      <c r="G100" s="63"/>
      <c r="H100" s="63"/>
      <c r="I100" s="63"/>
      <c r="J100" s="63"/>
      <c r="K100" s="63"/>
      <c r="L100" s="175"/>
    </row>
    <row r="101" spans="2:12" ht="15.75" x14ac:dyDescent="0.25">
      <c r="B101" s="522" t="s">
        <v>142</v>
      </c>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2238.1</v>
      </c>
    </row>
    <row r="104" spans="2:12" x14ac:dyDescent="0.25">
      <c r="B104" s="151" t="s">
        <v>28</v>
      </c>
      <c r="C104" s="51" t="s">
        <v>46</v>
      </c>
      <c r="D104" s="102"/>
      <c r="E104" s="102"/>
      <c r="F104" s="102"/>
      <c r="G104" s="102"/>
      <c r="H104" s="102"/>
      <c r="I104" s="102"/>
      <c r="J104" s="102"/>
      <c r="K104" s="102"/>
      <c r="L104" s="171">
        <f>L46</f>
        <v>1219.0139999999999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1581.830206543086</v>
      </c>
    </row>
    <row r="107" spans="2:12" x14ac:dyDescent="0.25">
      <c r="B107" s="523" t="s">
        <v>91</v>
      </c>
      <c r="C107" s="523"/>
      <c r="D107" s="523"/>
      <c r="E107" s="523"/>
      <c r="F107" s="523"/>
      <c r="G107" s="523"/>
      <c r="H107" s="523"/>
      <c r="I107" s="523"/>
      <c r="J107" s="523"/>
      <c r="K107" s="523"/>
      <c r="L107" s="177">
        <f>SUM(L103:L106)</f>
        <v>5038.9442065430858</v>
      </c>
    </row>
    <row r="108" spans="2:12" ht="15.75" customHeight="1" x14ac:dyDescent="0.25">
      <c r="B108" s="524" t="s">
        <v>92</v>
      </c>
      <c r="C108" s="524"/>
      <c r="D108" s="524"/>
      <c r="E108" s="524"/>
      <c r="F108" s="524"/>
      <c r="G108" s="524"/>
      <c r="H108" s="524"/>
      <c r="I108" s="105"/>
      <c r="J108" s="105"/>
      <c r="K108" s="105"/>
      <c r="L108" s="178">
        <f>L107</f>
        <v>5038.9442065430858</v>
      </c>
    </row>
    <row r="109" spans="2:12" ht="3.75" customHeight="1" x14ac:dyDescent="0.25">
      <c r="B109" s="166"/>
      <c r="C109" s="63"/>
      <c r="D109" s="63"/>
      <c r="E109" s="63"/>
      <c r="F109" s="63"/>
      <c r="G109" s="63"/>
      <c r="H109" s="63"/>
      <c r="I109" s="63"/>
      <c r="J109" s="63"/>
      <c r="K109" s="63"/>
      <c r="L109" s="167"/>
    </row>
    <row r="110" spans="2:12" ht="15.75" x14ac:dyDescent="0.25">
      <c r="B110" s="525" t="s">
        <v>143</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Artífice Serralheiro</v>
      </c>
      <c r="C112" s="518"/>
      <c r="D112" s="518"/>
      <c r="E112" s="491">
        <f>L108</f>
        <v>5038.9442065430858</v>
      </c>
      <c r="F112" s="491"/>
      <c r="G112" s="492">
        <v>1</v>
      </c>
      <c r="H112" s="492"/>
      <c r="I112" s="491">
        <f>E112*G112</f>
        <v>5038.9442065430858</v>
      </c>
      <c r="J112" s="491"/>
      <c r="K112" s="109">
        <f>L17</f>
        <v>1</v>
      </c>
      <c r="L112" s="180">
        <f>I112*K112</f>
        <v>5038.9442065430858</v>
      </c>
    </row>
    <row r="113" spans="2:12" ht="15.75" x14ac:dyDescent="0.25">
      <c r="B113" s="519" t="s">
        <v>101</v>
      </c>
      <c r="C113" s="519"/>
      <c r="D113" s="519"/>
      <c r="E113" s="519"/>
      <c r="F113" s="519"/>
      <c r="G113" s="519"/>
      <c r="H113" s="519"/>
      <c r="I113" s="519"/>
      <c r="J113" s="519"/>
      <c r="K113" s="519"/>
      <c r="L113" s="181">
        <f>L112</f>
        <v>5038.9442065430858</v>
      </c>
    </row>
    <row r="114" spans="2:12" ht="3" customHeight="1" x14ac:dyDescent="0.25">
      <c r="B114" s="135"/>
      <c r="C114" s="19"/>
      <c r="D114" s="19"/>
      <c r="E114" s="19"/>
      <c r="F114" s="19"/>
      <c r="G114" s="19"/>
      <c r="H114" s="19"/>
      <c r="I114" s="19"/>
      <c r="J114" s="19"/>
      <c r="K114" s="19"/>
      <c r="L114" s="132"/>
    </row>
    <row r="115" spans="2:12" ht="15.75" x14ac:dyDescent="0.25">
      <c r="B115" s="521" t="s">
        <v>144</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5038.9442065430858</v>
      </c>
    </row>
    <row r="118" spans="2:12" x14ac:dyDescent="0.25">
      <c r="B118" s="60" t="s">
        <v>105</v>
      </c>
      <c r="C118" s="97"/>
      <c r="D118" s="97"/>
      <c r="E118" s="97"/>
      <c r="F118" s="97"/>
      <c r="G118" s="97"/>
      <c r="H118" s="97"/>
      <c r="I118" s="97"/>
      <c r="J118" s="97"/>
      <c r="K118" s="97"/>
      <c r="L118" s="112">
        <f>L117</f>
        <v>5038.9442065430858</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9509</v>
      </c>
      <c r="C120" s="489"/>
      <c r="D120" s="489"/>
      <c r="E120" s="489"/>
      <c r="F120" s="489"/>
      <c r="G120" s="489"/>
      <c r="H120" s="489"/>
      <c r="I120" s="489"/>
      <c r="J120" s="489"/>
      <c r="K120" s="489"/>
      <c r="L120" s="114">
        <f>L113*L119</f>
        <v>151168.32619629256</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7"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MJ120"/>
  <sheetViews>
    <sheetView view="pageBreakPreview" zoomScaleNormal="85" zoomScaleSheetLayoutView="100" workbookViewId="0">
      <selection activeCell="J23" sqref="J23"/>
    </sheetView>
  </sheetViews>
  <sheetFormatPr defaultColWidth="9.140625" defaultRowHeight="15" x14ac:dyDescent="0.25"/>
  <cols>
    <col min="1" max="1" width="3.7109375" style="1" customWidth="1"/>
    <col min="2" max="2" width="9.140625" style="1"/>
    <col min="3" max="3" width="11.28515625" style="1" customWidth="1"/>
    <col min="4" max="11" width="9.140625" style="1"/>
    <col min="12" max="12" width="21.140625" style="1" customWidth="1"/>
    <col min="13" max="13" width="3.85546875" style="1" customWidth="1"/>
    <col min="14" max="15" width="9.140625" style="1"/>
    <col min="16" max="16" width="10.5703125" style="1" customWidth="1"/>
    <col min="17" max="1024" width="9.140625" style="1"/>
  </cols>
  <sheetData>
    <row r="2" spans="2:12" ht="20.25" x14ac:dyDescent="0.25">
      <c r="B2" s="537" t="s">
        <v>0</v>
      </c>
      <c r="C2" s="537"/>
      <c r="D2" s="537"/>
      <c r="E2" s="537"/>
      <c r="F2" s="537"/>
      <c r="G2" s="537"/>
      <c r="H2" s="537"/>
      <c r="I2" s="537"/>
      <c r="J2" s="537"/>
      <c r="K2" s="537"/>
      <c r="L2" s="537"/>
    </row>
    <row r="3" spans="2:12" x14ac:dyDescent="0.25">
      <c r="B3" s="538" t="s">
        <v>1</v>
      </c>
      <c r="C3" s="538"/>
      <c r="D3" s="538"/>
      <c r="E3" s="539" t="str">
        <f>'Resp. Téc.'!E3:L3</f>
        <v>00053-00149171/2022-99</v>
      </c>
      <c r="F3" s="539"/>
      <c r="G3" s="539"/>
      <c r="H3" s="539"/>
      <c r="I3" s="539"/>
      <c r="J3" s="539"/>
      <c r="K3" s="539"/>
      <c r="L3" s="539"/>
    </row>
    <row r="4" spans="2:12" x14ac:dyDescent="0.25">
      <c r="B4" s="538" t="s">
        <v>2</v>
      </c>
      <c r="C4" s="538"/>
      <c r="D4" s="538"/>
      <c r="E4" s="539" t="str">
        <f>'Resp. Téc.'!E4:L4</f>
        <v>a ser definido</v>
      </c>
      <c r="F4" s="539"/>
      <c r="G4" s="539"/>
      <c r="H4" s="539"/>
      <c r="I4" s="539"/>
      <c r="J4" s="539"/>
      <c r="K4" s="539"/>
      <c r="L4" s="539"/>
    </row>
    <row r="5" spans="2:12" x14ac:dyDescent="0.25">
      <c r="B5" s="533" t="s">
        <v>4</v>
      </c>
      <c r="C5" s="533"/>
      <c r="D5" s="533"/>
      <c r="E5" s="534"/>
      <c r="F5" s="534"/>
      <c r="G5" s="534"/>
      <c r="H5" s="534"/>
      <c r="I5" s="534"/>
      <c r="J5" s="123" t="s">
        <v>5</v>
      </c>
      <c r="K5" s="535"/>
      <c r="L5" s="535"/>
    </row>
    <row r="6" spans="2:12" x14ac:dyDescent="0.25">
      <c r="B6" s="124"/>
      <c r="C6" s="125"/>
      <c r="D6" s="125"/>
      <c r="E6" s="125"/>
      <c r="F6" s="125"/>
      <c r="G6" s="125"/>
      <c r="H6" s="125"/>
      <c r="I6" s="125"/>
      <c r="J6" s="125"/>
      <c r="K6" s="125"/>
      <c r="L6" s="126"/>
    </row>
    <row r="7" spans="2:12" x14ac:dyDescent="0.25">
      <c r="B7" s="533" t="s">
        <v>6</v>
      </c>
      <c r="C7" s="533"/>
      <c r="D7" s="533"/>
      <c r="E7" s="270" t="str">
        <f>'Resp. Téc.'!E7</f>
        <v>Manutenção Predial CBMDF</v>
      </c>
      <c r="F7" s="271"/>
      <c r="G7" s="271"/>
      <c r="H7" s="271"/>
      <c r="I7" s="271"/>
      <c r="J7" s="271"/>
      <c r="K7" s="271"/>
      <c r="L7" s="272"/>
    </row>
    <row r="8" spans="2:12" x14ac:dyDescent="0.25">
      <c r="B8" s="124"/>
      <c r="C8" s="125"/>
      <c r="D8" s="125"/>
      <c r="E8" s="125"/>
      <c r="F8" s="125"/>
      <c r="G8" s="125"/>
      <c r="H8" s="125"/>
      <c r="I8" s="125"/>
      <c r="J8" s="125"/>
      <c r="K8" s="125"/>
      <c r="L8" s="126"/>
    </row>
    <row r="9" spans="2:12" x14ac:dyDescent="0.25">
      <c r="B9" s="127">
        <v>1</v>
      </c>
      <c r="C9" s="7" t="s">
        <v>8</v>
      </c>
      <c r="D9" s="7"/>
      <c r="E9" s="7"/>
      <c r="F9" s="7"/>
      <c r="G9" s="7"/>
      <c r="H9" s="7"/>
      <c r="I9" s="7"/>
      <c r="J9" s="7"/>
      <c r="K9" s="7"/>
      <c r="L9" s="128"/>
    </row>
    <row r="10" spans="2:12" x14ac:dyDescent="0.25">
      <c r="B10" s="127">
        <v>2</v>
      </c>
      <c r="C10" s="7" t="s">
        <v>9</v>
      </c>
      <c r="D10" s="7"/>
      <c r="E10" s="7"/>
      <c r="F10" s="7"/>
      <c r="G10" s="7"/>
      <c r="H10" s="7"/>
      <c r="I10" s="7"/>
      <c r="J10" s="7"/>
      <c r="K10" s="7"/>
      <c r="L10" s="129" t="s">
        <v>10</v>
      </c>
    </row>
    <row r="11" spans="2:12" x14ac:dyDescent="0.25">
      <c r="B11" s="127">
        <v>3</v>
      </c>
      <c r="C11" s="7" t="s">
        <v>11</v>
      </c>
      <c r="D11" s="7"/>
      <c r="E11" s="7"/>
      <c r="F11" s="7"/>
      <c r="G11" s="7"/>
      <c r="H11" s="7"/>
      <c r="I11" s="7"/>
      <c r="J11" s="7"/>
      <c r="K11" s="7"/>
      <c r="L11" s="130" t="s">
        <v>111</v>
      </c>
    </row>
    <row r="12" spans="2:12" x14ac:dyDescent="0.25">
      <c r="B12" s="127">
        <v>4</v>
      </c>
      <c r="C12" s="7" t="s">
        <v>12</v>
      </c>
      <c r="D12" s="7"/>
      <c r="E12" s="7"/>
      <c r="F12" s="7"/>
      <c r="G12" s="7"/>
      <c r="H12" s="7"/>
      <c r="I12" s="7"/>
      <c r="J12" s="7"/>
      <c r="K12" s="7"/>
      <c r="L12" s="115" t="str">
        <f>Eletricista!L12</f>
        <v>2023/2023</v>
      </c>
    </row>
    <row r="13" spans="2:12" x14ac:dyDescent="0.25">
      <c r="B13" s="127">
        <v>5</v>
      </c>
      <c r="C13" s="7" t="s">
        <v>13</v>
      </c>
      <c r="D13" s="7"/>
      <c r="E13" s="7"/>
      <c r="F13" s="7"/>
      <c r="G13" s="7"/>
      <c r="H13" s="7"/>
      <c r="I13" s="7"/>
      <c r="J13" s="7"/>
      <c r="K13" s="7"/>
      <c r="L13" s="129">
        <f>'Resp. Téc.'!L13</f>
        <v>30</v>
      </c>
    </row>
    <row r="14" spans="2:12" ht="5.25" customHeight="1" x14ac:dyDescent="0.25">
      <c r="B14" s="131"/>
      <c r="C14" s="13"/>
      <c r="D14" s="13"/>
      <c r="E14" s="13"/>
      <c r="F14" s="13"/>
      <c r="G14" s="13"/>
      <c r="H14" s="13"/>
      <c r="I14" s="13"/>
      <c r="J14" s="13"/>
      <c r="K14" s="13"/>
      <c r="L14" s="132"/>
    </row>
    <row r="15" spans="2:12" x14ac:dyDescent="0.25">
      <c r="B15" s="127">
        <v>1</v>
      </c>
      <c r="C15" s="7" t="s">
        <v>20</v>
      </c>
      <c r="D15" s="7"/>
      <c r="E15" s="7"/>
      <c r="F15" s="7"/>
      <c r="G15" s="7"/>
      <c r="H15" s="7"/>
      <c r="I15" s="7"/>
      <c r="J15" s="7"/>
      <c r="K15" s="7"/>
      <c r="L15" s="278" t="s">
        <v>145</v>
      </c>
    </row>
    <row r="16" spans="2:12" x14ac:dyDescent="0.25">
      <c r="B16" s="127">
        <v>2</v>
      </c>
      <c r="C16" s="7" t="s">
        <v>16</v>
      </c>
      <c r="D16" s="7"/>
      <c r="E16" s="7"/>
      <c r="F16" s="7"/>
      <c r="G16" s="7"/>
      <c r="H16" s="7"/>
      <c r="I16" s="7"/>
      <c r="J16" s="7"/>
      <c r="K16" s="7"/>
      <c r="L16" s="133" t="s">
        <v>17</v>
      </c>
    </row>
    <row r="17" spans="2:12" x14ac:dyDescent="0.25">
      <c r="B17" s="127">
        <v>3</v>
      </c>
      <c r="C17" s="7" t="s">
        <v>18</v>
      </c>
      <c r="D17" s="7"/>
      <c r="E17" s="7"/>
      <c r="F17" s="7"/>
      <c r="G17" s="7"/>
      <c r="H17" s="7"/>
      <c r="I17" s="7"/>
      <c r="J17" s="7"/>
      <c r="K17" s="7"/>
      <c r="L17" s="134">
        <f>'Resumo Mão de Obra'!G16</f>
        <v>1</v>
      </c>
    </row>
    <row r="18" spans="2:12" ht="3.75" customHeight="1" x14ac:dyDescent="0.25">
      <c r="B18" s="135"/>
      <c r="C18" s="19"/>
      <c r="D18" s="19"/>
      <c r="E18" s="19"/>
      <c r="F18" s="19"/>
      <c r="G18" s="19"/>
      <c r="H18" s="19"/>
      <c r="I18" s="19"/>
      <c r="J18" s="19"/>
      <c r="K18" s="19"/>
      <c r="L18" s="132"/>
    </row>
    <row r="19" spans="2:12" x14ac:dyDescent="0.25">
      <c r="B19" s="536" t="s">
        <v>19</v>
      </c>
      <c r="C19" s="536"/>
      <c r="D19" s="536"/>
      <c r="E19" s="536"/>
      <c r="F19" s="536"/>
      <c r="G19" s="536"/>
      <c r="H19" s="536"/>
      <c r="I19" s="536"/>
      <c r="J19" s="536"/>
      <c r="K19" s="536"/>
      <c r="L19" s="536"/>
    </row>
    <row r="20" spans="2:12" x14ac:dyDescent="0.25">
      <c r="B20" s="127">
        <v>1</v>
      </c>
      <c r="C20" s="13" t="s">
        <v>20</v>
      </c>
      <c r="D20" s="13"/>
      <c r="E20" s="13"/>
      <c r="F20" s="13"/>
      <c r="G20" s="13"/>
      <c r="H20" s="13"/>
      <c r="I20" s="13"/>
      <c r="J20" s="13"/>
      <c r="K20" s="13"/>
      <c r="L20" s="276" t="str">
        <f>L15</f>
        <v>Pedreiro - Aplicador  de manta</v>
      </c>
    </row>
    <row r="21" spans="2:12" x14ac:dyDescent="0.25">
      <c r="B21" s="127">
        <v>2</v>
      </c>
      <c r="C21" s="7" t="s">
        <v>21</v>
      </c>
      <c r="D21" s="7"/>
      <c r="E21" s="7"/>
      <c r="F21" s="7"/>
      <c r="G21" s="7"/>
      <c r="H21" s="7"/>
      <c r="I21" s="7"/>
      <c r="J21" s="7"/>
      <c r="K21" s="7"/>
      <c r="L21" s="21">
        <f>Eletricista!L21</f>
        <v>2238.1</v>
      </c>
    </row>
    <row r="22" spans="2:12" x14ac:dyDescent="0.25">
      <c r="B22" s="127">
        <v>3</v>
      </c>
      <c r="C22" s="7" t="s">
        <v>22</v>
      </c>
      <c r="D22" s="7"/>
      <c r="E22" s="7"/>
      <c r="F22" s="7"/>
      <c r="G22" s="7"/>
      <c r="H22" s="7"/>
      <c r="I22" s="7"/>
      <c r="J22" s="7"/>
      <c r="K22" s="7"/>
      <c r="L22" s="277" t="str">
        <f>L15</f>
        <v>Pedreiro - Aplicador  de manta</v>
      </c>
    </row>
    <row r="23" spans="2:12" x14ac:dyDescent="0.25">
      <c r="B23" s="127">
        <v>4</v>
      </c>
      <c r="C23" s="7" t="s">
        <v>23</v>
      </c>
      <c r="D23" s="7"/>
      <c r="E23" s="7"/>
      <c r="F23" s="7"/>
      <c r="G23" s="7"/>
      <c r="H23" s="7"/>
      <c r="I23" s="7"/>
      <c r="J23" s="7"/>
      <c r="K23" s="7"/>
      <c r="L23" s="23" t="str">
        <f>Eletricista!L23</f>
        <v>1º de janeiro</v>
      </c>
    </row>
    <row r="24" spans="2:12" ht="2.25" customHeight="1" x14ac:dyDescent="0.25">
      <c r="B24" s="135"/>
      <c r="C24" s="19"/>
      <c r="D24" s="19"/>
      <c r="E24" s="19"/>
      <c r="F24" s="19"/>
      <c r="G24" s="19"/>
      <c r="H24" s="19"/>
      <c r="I24" s="19"/>
      <c r="J24" s="19"/>
      <c r="K24" s="19"/>
      <c r="L24" s="132"/>
    </row>
    <row r="25" spans="2:12" x14ac:dyDescent="0.25">
      <c r="B25" s="527" t="s">
        <v>24</v>
      </c>
      <c r="C25" s="527"/>
      <c r="D25" s="527"/>
      <c r="E25" s="527"/>
      <c r="F25" s="527"/>
      <c r="G25" s="527"/>
      <c r="H25" s="527"/>
      <c r="I25" s="527"/>
      <c r="J25" s="527"/>
      <c r="K25" s="527"/>
      <c r="L25" s="138" t="s">
        <v>25</v>
      </c>
    </row>
    <row r="26" spans="2:12" x14ac:dyDescent="0.25">
      <c r="B26" s="127" t="s">
        <v>26</v>
      </c>
      <c r="C26" s="7" t="s">
        <v>27</v>
      </c>
      <c r="D26" s="7"/>
      <c r="E26" s="7"/>
      <c r="F26" s="7"/>
      <c r="G26" s="7"/>
      <c r="H26" s="7"/>
      <c r="I26" s="7"/>
      <c r="J26" s="7"/>
      <c r="K26" s="25"/>
      <c r="L26" s="139">
        <f>L21</f>
        <v>2238.1</v>
      </c>
    </row>
    <row r="27" spans="2:12" x14ac:dyDescent="0.25">
      <c r="B27" s="127" t="s">
        <v>28</v>
      </c>
      <c r="C27" s="27" t="s">
        <v>29</v>
      </c>
      <c r="D27" s="27"/>
      <c r="E27" s="27"/>
      <c r="F27" s="25"/>
      <c r="G27" s="25"/>
      <c r="H27" s="13"/>
      <c r="I27" s="13"/>
      <c r="J27" s="13"/>
      <c r="K27" s="25"/>
      <c r="L27" s="141">
        <v>0</v>
      </c>
    </row>
    <row r="28" spans="2:12" x14ac:dyDescent="0.25">
      <c r="B28" s="531" t="s">
        <v>30</v>
      </c>
      <c r="C28" s="27" t="s">
        <v>31</v>
      </c>
      <c r="D28" s="27"/>
      <c r="E28" s="27"/>
      <c r="F28" s="25" t="s">
        <v>32</v>
      </c>
      <c r="G28" s="25"/>
      <c r="H28" s="27"/>
      <c r="I28" s="27"/>
      <c r="J28" s="27"/>
      <c r="K28" s="27"/>
      <c r="L28" s="532">
        <f>0*L21</f>
        <v>0</v>
      </c>
    </row>
    <row r="29" spans="2:12" x14ac:dyDescent="0.25">
      <c r="B29" s="531"/>
      <c r="C29" s="29"/>
      <c r="D29" s="29"/>
      <c r="E29" s="29"/>
      <c r="F29" s="30" t="s">
        <v>33</v>
      </c>
      <c r="G29" s="30"/>
      <c r="H29" s="29"/>
      <c r="I29" s="30" t="s">
        <v>34</v>
      </c>
      <c r="J29" s="142"/>
      <c r="K29" s="143"/>
      <c r="L29" s="532"/>
    </row>
    <row r="30" spans="2:12" x14ac:dyDescent="0.25">
      <c r="B30" s="127" t="s">
        <v>35</v>
      </c>
      <c r="C30" s="29" t="s">
        <v>36</v>
      </c>
      <c r="D30" s="29"/>
      <c r="E30" s="29"/>
      <c r="F30" s="30"/>
      <c r="G30" s="30"/>
      <c r="H30" s="29"/>
      <c r="I30" s="30"/>
      <c r="J30" s="32"/>
      <c r="K30" s="30"/>
      <c r="L30" s="141">
        <v>0</v>
      </c>
    </row>
    <row r="31" spans="2:12" x14ac:dyDescent="0.25">
      <c r="B31" s="127" t="s">
        <v>37</v>
      </c>
      <c r="C31" s="29" t="s">
        <v>38</v>
      </c>
      <c r="D31" s="29"/>
      <c r="E31" s="29"/>
      <c r="F31" s="30"/>
      <c r="G31" s="30"/>
      <c r="H31" s="29"/>
      <c r="I31" s="30"/>
      <c r="J31" s="29"/>
      <c r="K31" s="30"/>
      <c r="L31" s="141">
        <v>0</v>
      </c>
    </row>
    <row r="32" spans="2:12" x14ac:dyDescent="0.25">
      <c r="B32" s="127" t="s">
        <v>39</v>
      </c>
      <c r="C32" s="29" t="s">
        <v>40</v>
      </c>
      <c r="D32" s="29"/>
      <c r="E32" s="29"/>
      <c r="F32" s="30"/>
      <c r="G32" s="30"/>
      <c r="H32" s="29"/>
      <c r="I32" s="30"/>
      <c r="J32" s="29"/>
      <c r="K32" s="30"/>
      <c r="L32" s="141">
        <v>0</v>
      </c>
    </row>
    <row r="33" spans="2:16" x14ac:dyDescent="0.25">
      <c r="B33" s="127" t="s">
        <v>41</v>
      </c>
      <c r="C33" s="29" t="s">
        <v>42</v>
      </c>
      <c r="D33" s="29"/>
      <c r="E33" s="29"/>
      <c r="F33" s="30"/>
      <c r="G33" s="30"/>
      <c r="H33" s="29"/>
      <c r="I33" s="30"/>
      <c r="J33" s="31"/>
      <c r="K33" s="30"/>
      <c r="L33" s="141">
        <v>0</v>
      </c>
    </row>
    <row r="34" spans="2:16" x14ac:dyDescent="0.25">
      <c r="B34" s="127" t="s">
        <v>43</v>
      </c>
      <c r="C34" s="7" t="s">
        <v>44</v>
      </c>
      <c r="D34" s="7"/>
      <c r="E34" s="7"/>
      <c r="F34" s="509"/>
      <c r="G34" s="509"/>
      <c r="H34" s="509"/>
      <c r="I34" s="509"/>
      <c r="J34" s="509"/>
      <c r="K34" s="509"/>
      <c r="L34" s="144">
        <v>0</v>
      </c>
    </row>
    <row r="35" spans="2:16" x14ac:dyDescent="0.25">
      <c r="B35" s="517" t="s">
        <v>45</v>
      </c>
      <c r="C35" s="517"/>
      <c r="D35" s="517"/>
      <c r="E35" s="517"/>
      <c r="F35" s="517"/>
      <c r="G35" s="35"/>
      <c r="H35" s="35"/>
      <c r="I35" s="35"/>
      <c r="J35" s="35"/>
      <c r="K35" s="35"/>
      <c r="L35" s="145">
        <f>SUM(L26:L34)</f>
        <v>2238.1</v>
      </c>
    </row>
    <row r="36" spans="2:16" ht="2.25" customHeight="1" x14ac:dyDescent="0.25">
      <c r="B36" s="135"/>
      <c r="C36" s="19"/>
      <c r="D36" s="19"/>
      <c r="E36" s="19"/>
      <c r="F36" s="19"/>
      <c r="G36" s="19"/>
      <c r="H36" s="19"/>
      <c r="I36" s="19"/>
      <c r="J36" s="19"/>
      <c r="K36" s="19"/>
      <c r="L36" s="132"/>
    </row>
    <row r="37" spans="2:16" x14ac:dyDescent="0.25">
      <c r="B37" s="527" t="s">
        <v>46</v>
      </c>
      <c r="C37" s="527"/>
      <c r="D37" s="527"/>
      <c r="E37" s="527"/>
      <c r="F37" s="527"/>
      <c r="G37" s="527"/>
      <c r="H37" s="37"/>
      <c r="I37" s="37"/>
      <c r="J37" s="37"/>
      <c r="K37" s="38"/>
      <c r="L37" s="146" t="s">
        <v>47</v>
      </c>
    </row>
    <row r="38" spans="2:16" x14ac:dyDescent="0.25">
      <c r="B38" s="127" t="s">
        <v>26</v>
      </c>
      <c r="C38" s="7" t="s">
        <v>48</v>
      </c>
      <c r="D38" s="7"/>
      <c r="E38" s="7"/>
      <c r="F38" s="7"/>
      <c r="G38" s="7"/>
      <c r="H38" s="7"/>
      <c r="I38" s="39" t="s">
        <v>107</v>
      </c>
      <c r="J38" s="32"/>
      <c r="K38" s="21">
        <f>Eletricista!K38</f>
        <v>40.5</v>
      </c>
      <c r="L38" s="118">
        <f>K38*22.58</f>
        <v>914.4899999999999</v>
      </c>
    </row>
    <row r="39" spans="2:16" x14ac:dyDescent="0.25">
      <c r="B39" s="127" t="s">
        <v>28</v>
      </c>
      <c r="C39" s="7" t="s">
        <v>50</v>
      </c>
      <c r="D39" s="7"/>
      <c r="E39" s="7"/>
      <c r="F39" s="7"/>
      <c r="G39" s="7"/>
      <c r="H39" s="7"/>
      <c r="I39" s="7"/>
      <c r="J39" s="7"/>
      <c r="K39" s="44"/>
      <c r="L39" s="147">
        <v>0</v>
      </c>
    </row>
    <row r="40" spans="2:16" x14ac:dyDescent="0.25">
      <c r="B40" s="127" t="s">
        <v>30</v>
      </c>
      <c r="C40" s="7" t="s">
        <v>51</v>
      </c>
      <c r="D40" s="7"/>
      <c r="E40" s="7"/>
      <c r="F40" s="7"/>
      <c r="G40" s="7"/>
      <c r="H40" s="7"/>
      <c r="I40" s="39" t="s">
        <v>353</v>
      </c>
      <c r="J40" s="32"/>
      <c r="K40" s="118">
        <f>Eletricista!K40</f>
        <v>5.5</v>
      </c>
      <c r="L40" s="262">
        <f>IF((K40*2*22.58-(0.06*L26))&lt;=0,0,(K40*2*22.58-(0.06*L26)))</f>
        <v>114.09399999999999</v>
      </c>
      <c r="P40" s="148"/>
    </row>
    <row r="41" spans="2:16" x14ac:dyDescent="0.25">
      <c r="B41" s="127" t="s">
        <v>35</v>
      </c>
      <c r="C41" s="7" t="s">
        <v>52</v>
      </c>
      <c r="D41" s="7"/>
      <c r="E41" s="7"/>
      <c r="F41" s="7"/>
      <c r="G41" s="7"/>
      <c r="H41" s="7"/>
      <c r="I41" s="7"/>
      <c r="J41" s="7"/>
      <c r="K41" s="44"/>
      <c r="L41" s="149">
        <v>0</v>
      </c>
    </row>
    <row r="42" spans="2:16" x14ac:dyDescent="0.25">
      <c r="B42" s="127" t="s">
        <v>37</v>
      </c>
      <c r="C42" s="7" t="s">
        <v>53</v>
      </c>
      <c r="D42" s="7"/>
      <c r="E42" s="7"/>
      <c r="F42" s="7"/>
      <c r="G42" s="7"/>
      <c r="H42" s="7"/>
      <c r="I42" s="7"/>
      <c r="J42" s="7"/>
      <c r="K42" s="44"/>
      <c r="L42" s="275">
        <f>Eletricista!$L$42</f>
        <v>2.75</v>
      </c>
    </row>
    <row r="43" spans="2:16" x14ac:dyDescent="0.25">
      <c r="B43" s="127" t="s">
        <v>39</v>
      </c>
      <c r="C43" s="7" t="s">
        <v>54</v>
      </c>
      <c r="D43" s="7"/>
      <c r="E43" s="7"/>
      <c r="F43" s="7"/>
      <c r="G43" s="7"/>
      <c r="H43" s="7"/>
      <c r="I43" s="7"/>
      <c r="J43" s="7"/>
      <c r="K43" s="44"/>
      <c r="L43" s="118">
        <f>Eletricista!L43</f>
        <v>11.92</v>
      </c>
    </row>
    <row r="44" spans="2:16" x14ac:dyDescent="0.25">
      <c r="B44" s="127" t="s">
        <v>41</v>
      </c>
      <c r="C44" s="7" t="s">
        <v>55</v>
      </c>
      <c r="D44" s="7"/>
      <c r="E44" s="7"/>
      <c r="F44" s="7"/>
      <c r="G44" s="7"/>
      <c r="H44" s="7"/>
      <c r="I44" s="7"/>
      <c r="J44" s="7"/>
      <c r="K44" s="44"/>
      <c r="L44" s="150">
        <v>0</v>
      </c>
    </row>
    <row r="45" spans="2:16" x14ac:dyDescent="0.25">
      <c r="B45" s="151" t="s">
        <v>43</v>
      </c>
      <c r="C45" s="51" t="s">
        <v>113</v>
      </c>
      <c r="D45" s="51"/>
      <c r="E45" s="51" t="s">
        <v>114</v>
      </c>
      <c r="F45" s="51"/>
      <c r="G45" s="152"/>
      <c r="H45" s="152"/>
      <c r="I45" s="152"/>
      <c r="J45" s="152"/>
      <c r="K45" s="152"/>
      <c r="L45" s="153">
        <f>Eletricista!L45</f>
        <v>175.76</v>
      </c>
    </row>
    <row r="46" spans="2:16" x14ac:dyDescent="0.25">
      <c r="B46" s="154" t="s">
        <v>56</v>
      </c>
      <c r="C46" s="7"/>
      <c r="D46" s="7"/>
      <c r="E46" s="7"/>
      <c r="F46" s="7"/>
      <c r="G46" s="7"/>
      <c r="H46" s="7"/>
      <c r="I46" s="7"/>
      <c r="J46" s="7"/>
      <c r="K46" s="7"/>
      <c r="L46" s="155">
        <f>SUM(L38:L45)</f>
        <v>1219.0139999999999</v>
      </c>
    </row>
    <row r="47" spans="2:16" x14ac:dyDescent="0.25">
      <c r="B47" s="527" t="s">
        <v>57</v>
      </c>
      <c r="C47" s="527"/>
      <c r="D47" s="527"/>
      <c r="E47" s="527"/>
      <c r="F47" s="527"/>
      <c r="G47" s="37"/>
      <c r="H47" s="37"/>
      <c r="I47" s="37"/>
      <c r="J47" s="37"/>
      <c r="K47" s="37"/>
      <c r="L47" s="156" t="s">
        <v>47</v>
      </c>
    </row>
    <row r="48" spans="2:16" x14ac:dyDescent="0.25">
      <c r="B48" s="127" t="s">
        <v>26</v>
      </c>
      <c r="C48" s="528" t="s">
        <v>141</v>
      </c>
      <c r="D48" s="528"/>
      <c r="E48" s="528"/>
      <c r="F48" s="528"/>
      <c r="G48" s="157" t="s">
        <v>116</v>
      </c>
      <c r="H48" s="158"/>
      <c r="I48" s="158"/>
      <c r="J48" s="158"/>
      <c r="K48" s="159"/>
      <c r="L48" s="184">
        <f>Eletricista!L48</f>
        <v>0</v>
      </c>
    </row>
    <row r="49" spans="2:12" x14ac:dyDescent="0.25">
      <c r="B49" s="127" t="s">
        <v>28</v>
      </c>
      <c r="C49" s="529" t="s">
        <v>59</v>
      </c>
      <c r="D49" s="529"/>
      <c r="E49" s="529"/>
      <c r="F49" s="7" t="str">
        <f>Encarregado!F49</f>
        <v>Ferramentas e Equipamentos</v>
      </c>
      <c r="G49" s="161"/>
      <c r="H49" s="158"/>
      <c r="I49" s="158"/>
      <c r="J49" s="158"/>
      <c r="K49" s="159"/>
      <c r="L49" s="149">
        <f>Encarregado!L49</f>
        <v>0</v>
      </c>
    </row>
    <row r="50" spans="2:12" x14ac:dyDescent="0.25">
      <c r="B50" s="127" t="s">
        <v>30</v>
      </c>
      <c r="C50" s="529"/>
      <c r="D50" s="529"/>
      <c r="E50" s="529"/>
      <c r="F50" s="7" t="s">
        <v>60</v>
      </c>
      <c r="G50" s="161"/>
      <c r="H50" s="158"/>
      <c r="I50" s="158"/>
      <c r="J50" s="158"/>
      <c r="K50" s="159"/>
      <c r="L50" s="149">
        <v>0</v>
      </c>
    </row>
    <row r="51" spans="2:12" ht="14.25" customHeight="1" x14ac:dyDescent="0.25">
      <c r="B51" s="530" t="s">
        <v>35</v>
      </c>
      <c r="C51" s="501" t="s">
        <v>44</v>
      </c>
      <c r="D51" s="501"/>
      <c r="E51" s="543" t="s">
        <v>146</v>
      </c>
      <c r="F51" s="543"/>
      <c r="G51" s="543"/>
      <c r="H51" s="543"/>
      <c r="I51" s="543"/>
      <c r="J51" s="543"/>
      <c r="K51" s="543"/>
      <c r="L51" s="162">
        <v>0</v>
      </c>
    </row>
    <row r="52" spans="2:12" ht="15" customHeight="1" x14ac:dyDescent="0.25">
      <c r="B52" s="530"/>
      <c r="C52" s="501"/>
      <c r="D52" s="501"/>
      <c r="E52" s="497" t="s">
        <v>60</v>
      </c>
      <c r="F52" s="497"/>
      <c r="G52" s="497"/>
      <c r="H52" s="497"/>
      <c r="I52" s="497"/>
      <c r="J52" s="497"/>
      <c r="K52" s="58"/>
      <c r="L52" s="163">
        <v>0</v>
      </c>
    </row>
    <row r="53" spans="2:12" x14ac:dyDescent="0.25">
      <c r="B53" s="164" t="s">
        <v>61</v>
      </c>
      <c r="C53" s="51"/>
      <c r="D53" s="51"/>
      <c r="E53" s="51"/>
      <c r="F53" s="51"/>
      <c r="G53" s="51"/>
      <c r="H53" s="51"/>
      <c r="I53" s="51"/>
      <c r="J53" s="51"/>
      <c r="K53" s="51"/>
      <c r="L53" s="165">
        <f>SUM(L48:L52)</f>
        <v>0</v>
      </c>
    </row>
    <row r="54" spans="2:12" ht="4.5" customHeight="1" x14ac:dyDescent="0.25">
      <c r="B54" s="166"/>
      <c r="C54" s="63"/>
      <c r="D54" s="63"/>
      <c r="E54" s="63"/>
      <c r="F54" s="63"/>
      <c r="G54" s="63"/>
      <c r="H54" s="63"/>
      <c r="I54" s="63"/>
      <c r="J54" s="63"/>
      <c r="K54" s="63"/>
      <c r="L54" s="167"/>
    </row>
    <row r="55" spans="2:12" ht="22.5" x14ac:dyDescent="0.25">
      <c r="B55" s="526" t="s">
        <v>62</v>
      </c>
      <c r="C55" s="526"/>
      <c r="D55" s="526"/>
      <c r="E55" s="526"/>
      <c r="F55" s="526"/>
      <c r="G55" s="526"/>
      <c r="H55" s="48"/>
      <c r="I55" s="48"/>
      <c r="J55" s="48"/>
      <c r="K55" s="65" t="s">
        <v>63</v>
      </c>
      <c r="L55" s="168" t="s">
        <v>47</v>
      </c>
    </row>
    <row r="56" spans="2:12" x14ac:dyDescent="0.25">
      <c r="B56" s="67" t="s">
        <v>64</v>
      </c>
      <c r="C56" s="68"/>
      <c r="D56" s="68"/>
      <c r="E56" s="68"/>
      <c r="F56" s="68"/>
      <c r="G56" s="68"/>
      <c r="H56" s="68"/>
      <c r="I56" s="68"/>
      <c r="J56" s="68"/>
      <c r="K56" s="358">
        <f>SUM(K57:K64)</f>
        <v>0.3680000000000001</v>
      </c>
      <c r="L56" s="85">
        <f>SUM(L57:L64)</f>
        <v>823.62080000000003</v>
      </c>
    </row>
    <row r="57" spans="2:12" x14ac:dyDescent="0.25">
      <c r="B57" s="50" t="s">
        <v>26</v>
      </c>
      <c r="C57" s="51" t="s">
        <v>65</v>
      </c>
      <c r="D57" s="51"/>
      <c r="E57" s="51"/>
      <c r="F57" s="51"/>
      <c r="G57" s="51"/>
      <c r="H57" s="51"/>
      <c r="I57" s="51"/>
      <c r="J57" s="51"/>
      <c r="K57" s="353">
        <v>0.2</v>
      </c>
      <c r="L57" s="170">
        <f t="shared" ref="L57:L64" si="0">K57*$L$35</f>
        <v>447.62</v>
      </c>
    </row>
    <row r="58" spans="2:12" x14ac:dyDescent="0.25">
      <c r="B58" s="50" t="s">
        <v>28</v>
      </c>
      <c r="C58" s="51" t="s">
        <v>66</v>
      </c>
      <c r="D58" s="51"/>
      <c r="E58" s="51"/>
      <c r="F58" s="51"/>
      <c r="G58" s="51"/>
      <c r="H58" s="51"/>
      <c r="I58" s="51"/>
      <c r="J58" s="51"/>
      <c r="K58" s="353">
        <v>1.4999999999999999E-2</v>
      </c>
      <c r="L58" s="170">
        <f t="shared" si="0"/>
        <v>33.5715</v>
      </c>
    </row>
    <row r="59" spans="2:12" x14ac:dyDescent="0.25">
      <c r="B59" s="50" t="s">
        <v>30</v>
      </c>
      <c r="C59" s="51" t="s">
        <v>67</v>
      </c>
      <c r="D59" s="51"/>
      <c r="E59" s="51"/>
      <c r="F59" s="51"/>
      <c r="G59" s="51"/>
      <c r="H59" s="51"/>
      <c r="I59" s="51"/>
      <c r="J59" s="51"/>
      <c r="K59" s="353">
        <v>0.01</v>
      </c>
      <c r="L59" s="170">
        <f t="shared" si="0"/>
        <v>22.381</v>
      </c>
    </row>
    <row r="60" spans="2:12" x14ac:dyDescent="0.25">
      <c r="B60" s="50" t="s">
        <v>35</v>
      </c>
      <c r="C60" s="51" t="s">
        <v>68</v>
      </c>
      <c r="D60" s="51"/>
      <c r="E60" s="51"/>
      <c r="F60" s="51"/>
      <c r="G60" s="51"/>
      <c r="H60" s="51"/>
      <c r="I60" s="51"/>
      <c r="J60" s="51"/>
      <c r="K60" s="353">
        <v>2E-3</v>
      </c>
      <c r="L60" s="170">
        <f t="shared" si="0"/>
        <v>4.4761999999999995</v>
      </c>
    </row>
    <row r="61" spans="2:12" x14ac:dyDescent="0.25">
      <c r="B61" s="50" t="s">
        <v>37</v>
      </c>
      <c r="C61" s="51" t="s">
        <v>69</v>
      </c>
      <c r="D61" s="51"/>
      <c r="E61" s="51"/>
      <c r="F61" s="51"/>
      <c r="G61" s="51"/>
      <c r="H61" s="51"/>
      <c r="I61" s="51"/>
      <c r="J61" s="51"/>
      <c r="K61" s="353">
        <v>2.5000000000000001E-2</v>
      </c>
      <c r="L61" s="170">
        <f t="shared" si="0"/>
        <v>55.952500000000001</v>
      </c>
    </row>
    <row r="62" spans="2:12" x14ac:dyDescent="0.25">
      <c r="B62" s="50" t="s">
        <v>39</v>
      </c>
      <c r="C62" s="51" t="s">
        <v>70</v>
      </c>
      <c r="D62" s="51"/>
      <c r="E62" s="51"/>
      <c r="F62" s="51"/>
      <c r="G62" s="51"/>
      <c r="H62" s="51"/>
      <c r="I62" s="51"/>
      <c r="J62" s="51"/>
      <c r="K62" s="353">
        <v>0.08</v>
      </c>
      <c r="L62" s="170">
        <f t="shared" si="0"/>
        <v>179.048</v>
      </c>
    </row>
    <row r="63" spans="2:12" x14ac:dyDescent="0.25">
      <c r="B63" s="50" t="s">
        <v>41</v>
      </c>
      <c r="C63" s="343" t="s">
        <v>453</v>
      </c>
      <c r="D63" s="51"/>
      <c r="E63" s="51"/>
      <c r="F63" s="51"/>
      <c r="G63" s="51"/>
      <c r="H63" s="51"/>
      <c r="I63" s="51"/>
      <c r="J63" s="51"/>
      <c r="K63" s="353">
        <v>0.03</v>
      </c>
      <c r="L63" s="170">
        <f t="shared" si="0"/>
        <v>67.143000000000001</v>
      </c>
    </row>
    <row r="64" spans="2:12" x14ac:dyDescent="0.25">
      <c r="B64" s="50" t="s">
        <v>43</v>
      </c>
      <c r="C64" s="51" t="s">
        <v>71</v>
      </c>
      <c r="D64" s="51"/>
      <c r="E64" s="51"/>
      <c r="F64" s="51"/>
      <c r="G64" s="51"/>
      <c r="H64" s="51"/>
      <c r="I64" s="51"/>
      <c r="J64" s="51"/>
      <c r="K64" s="353">
        <v>6.0000000000000001E-3</v>
      </c>
      <c r="L64" s="170">
        <f t="shared" si="0"/>
        <v>13.428599999999999</v>
      </c>
    </row>
    <row r="65" spans="2:12" x14ac:dyDescent="0.25">
      <c r="B65" s="67" t="s">
        <v>72</v>
      </c>
      <c r="C65" s="68"/>
      <c r="D65" s="68"/>
      <c r="E65" s="68"/>
      <c r="F65" s="68"/>
      <c r="G65" s="68"/>
      <c r="H65" s="68"/>
      <c r="I65" s="68"/>
      <c r="J65" s="68"/>
      <c r="K65" s="359">
        <f>SUM(K66:K68)</f>
        <v>0.15198480000000003</v>
      </c>
      <c r="L65" s="85">
        <f>SUM(L66:L68)</f>
        <v>340.15718088</v>
      </c>
    </row>
    <row r="66" spans="2:12" x14ac:dyDescent="0.25">
      <c r="B66" s="50" t="s">
        <v>26</v>
      </c>
      <c r="C66" s="51" t="s">
        <v>73</v>
      </c>
      <c r="D66" s="51"/>
      <c r="E66" s="51"/>
      <c r="F66" s="51"/>
      <c r="G66" s="51"/>
      <c r="H66" s="51"/>
      <c r="I66" s="51"/>
      <c r="J66" s="51"/>
      <c r="K66" s="353">
        <v>8.3299999999999999E-2</v>
      </c>
      <c r="L66" s="170">
        <f>K66*$L$35</f>
        <v>186.43373</v>
      </c>
    </row>
    <row r="67" spans="2:12" x14ac:dyDescent="0.25">
      <c r="B67" s="50" t="s">
        <v>28</v>
      </c>
      <c r="C67" s="51" t="s">
        <v>74</v>
      </c>
      <c r="D67" s="51"/>
      <c r="E67" s="51"/>
      <c r="F67" s="51"/>
      <c r="G67" s="51"/>
      <c r="H67" s="51"/>
      <c r="I67" s="51"/>
      <c r="J67" s="51"/>
      <c r="K67" s="353">
        <v>2.7799999999999998E-2</v>
      </c>
      <c r="L67" s="170">
        <f>K67*$L$35</f>
        <v>62.219179999999994</v>
      </c>
    </row>
    <row r="68" spans="2:12" x14ac:dyDescent="0.25">
      <c r="B68" s="50" t="s">
        <v>30</v>
      </c>
      <c r="C68" s="51" t="s">
        <v>75</v>
      </c>
      <c r="D68" s="51"/>
      <c r="E68" s="51"/>
      <c r="F68" s="51"/>
      <c r="G68" s="51"/>
      <c r="H68" s="51"/>
      <c r="I68" s="51"/>
      <c r="J68" s="51"/>
      <c r="K68" s="353">
        <f>$K$56*SUM(K66:K67)</f>
        <v>4.0884800000000013E-2</v>
      </c>
      <c r="L68" s="170">
        <f>K68*$L$35</f>
        <v>91.504270880000021</v>
      </c>
    </row>
    <row r="69" spans="2:12" x14ac:dyDescent="0.25">
      <c r="B69" s="67" t="s">
        <v>76</v>
      </c>
      <c r="C69" s="73"/>
      <c r="D69" s="73"/>
      <c r="E69" s="73"/>
      <c r="F69" s="73"/>
      <c r="G69" s="73"/>
      <c r="H69" s="73"/>
      <c r="I69" s="73"/>
      <c r="J69" s="73"/>
      <c r="K69" s="357">
        <f>SUM(K70:K71)</f>
        <v>2.2166666666666667E-4</v>
      </c>
      <c r="L69" s="85">
        <f>SUM(L70:L71)</f>
        <v>0.49611216666666663</v>
      </c>
    </row>
    <row r="70" spans="2:12" x14ac:dyDescent="0.25">
      <c r="B70" s="50" t="s">
        <v>26</v>
      </c>
      <c r="C70" s="51" t="s">
        <v>366</v>
      </c>
      <c r="D70" s="51"/>
      <c r="E70" s="51"/>
      <c r="F70" s="51"/>
      <c r="G70" s="51"/>
      <c r="H70" s="51"/>
      <c r="I70" s="51"/>
      <c r="J70" s="51"/>
      <c r="K70" s="356">
        <f>(((1/12*4)+(1/12*4)+(1/3*1/12*4))/12*0.0025)</f>
        <v>1.6203703703703703E-4</v>
      </c>
      <c r="L70" s="170">
        <f>K70*$L$35</f>
        <v>0.36265509259259254</v>
      </c>
    </row>
    <row r="71" spans="2:12" x14ac:dyDescent="0.25">
      <c r="B71" s="50" t="s">
        <v>28</v>
      </c>
      <c r="C71" s="51" t="s">
        <v>367</v>
      </c>
      <c r="D71" s="74"/>
      <c r="E71" s="74"/>
      <c r="F71" s="74"/>
      <c r="G71" s="74"/>
      <c r="H71" s="74"/>
      <c r="I71" s="74"/>
      <c r="J71" s="74"/>
      <c r="K71" s="356">
        <f>K56*K70</f>
        <v>5.9629629629629644E-5</v>
      </c>
      <c r="L71" s="170">
        <f>K71*$L$35</f>
        <v>0.13345707407407409</v>
      </c>
    </row>
    <row r="72" spans="2:12" x14ac:dyDescent="0.25">
      <c r="B72" s="67" t="s">
        <v>77</v>
      </c>
      <c r="C72" s="73"/>
      <c r="D72" s="73"/>
      <c r="E72" s="73"/>
      <c r="F72" s="73"/>
      <c r="G72" s="73"/>
      <c r="H72" s="73"/>
      <c r="I72" s="73"/>
      <c r="J72" s="73"/>
      <c r="K72" s="71">
        <f>SUM(K73:K78)</f>
        <v>5.2080283022222222E-2</v>
      </c>
      <c r="L72" s="85">
        <f>SUM(L73:L78)</f>
        <v>116.56088143203556</v>
      </c>
    </row>
    <row r="73" spans="2:12" x14ac:dyDescent="0.25">
      <c r="B73" s="50" t="s">
        <v>26</v>
      </c>
      <c r="C73" s="51" t="s">
        <v>78</v>
      </c>
      <c r="D73" s="51"/>
      <c r="E73" s="51"/>
      <c r="F73" s="51"/>
      <c r="G73" s="51"/>
      <c r="H73" s="75"/>
      <c r="I73" s="75"/>
      <c r="J73" s="76"/>
      <c r="K73" s="338">
        <f>100%*(1/12)*0.035+(0.0833+0.1111)*0.29%</f>
        <v>3.4804266666666668E-3</v>
      </c>
      <c r="L73" s="170">
        <f t="shared" ref="L73:L78" si="1">K73*$L$35</f>
        <v>7.7895429226666666</v>
      </c>
    </row>
    <row r="74" spans="2:12" x14ac:dyDescent="0.25">
      <c r="B74" s="50" t="s">
        <v>28</v>
      </c>
      <c r="C74" s="51" t="s">
        <v>454</v>
      </c>
      <c r="D74" s="77"/>
      <c r="E74" s="51"/>
      <c r="F74" s="75"/>
      <c r="G74" s="75"/>
      <c r="H74" s="75"/>
      <c r="I74" s="78"/>
      <c r="J74" s="75"/>
      <c r="K74" s="355">
        <f>K62*K73</f>
        <v>2.7843413333333334E-4</v>
      </c>
      <c r="L74" s="170">
        <f t="shared" si="1"/>
        <v>0.62316343381333328</v>
      </c>
    </row>
    <row r="75" spans="2:12" x14ac:dyDescent="0.25">
      <c r="B75" s="50" t="s">
        <v>30</v>
      </c>
      <c r="C75" s="79" t="s">
        <v>79</v>
      </c>
      <c r="D75" s="74"/>
      <c r="E75" s="74"/>
      <c r="F75" s="74"/>
      <c r="G75" s="74"/>
      <c r="H75" s="74"/>
      <c r="I75" s="74"/>
      <c r="J75" s="74"/>
      <c r="K75" s="338">
        <f>(50%*8%)*((1+(1/12))+(1/3*1/12))*5%/10</f>
        <v>2.2222222222222223E-4</v>
      </c>
      <c r="L75" s="170">
        <f t="shared" si="1"/>
        <v>0.49735555555555555</v>
      </c>
    </row>
    <row r="76" spans="2:12" x14ac:dyDescent="0.25">
      <c r="B76" s="50" t="s">
        <v>35</v>
      </c>
      <c r="C76" s="51" t="s">
        <v>117</v>
      </c>
      <c r="D76" s="51"/>
      <c r="E76" s="51"/>
      <c r="F76" s="80"/>
      <c r="G76" s="80"/>
      <c r="H76" s="80"/>
      <c r="I76" s="80"/>
      <c r="J76" s="76"/>
      <c r="K76" s="338">
        <f>1/30*7/12</f>
        <v>1.9444444444444445E-2</v>
      </c>
      <c r="L76" s="170">
        <f t="shared" si="1"/>
        <v>43.518611111111113</v>
      </c>
    </row>
    <row r="77" spans="2:12" x14ac:dyDescent="0.25">
      <c r="B77" s="50" t="s">
        <v>37</v>
      </c>
      <c r="C77" s="51" t="s">
        <v>455</v>
      </c>
      <c r="D77" s="51"/>
      <c r="E77" s="51"/>
      <c r="F77" s="51"/>
      <c r="G77" s="51"/>
      <c r="H77" s="51"/>
      <c r="I77" s="81"/>
      <c r="J77" s="76"/>
      <c r="K77" s="352">
        <f>K56*K76</f>
        <v>7.1555555555555574E-3</v>
      </c>
      <c r="L77" s="170">
        <f t="shared" si="1"/>
        <v>16.014848888888892</v>
      </c>
    </row>
    <row r="78" spans="2:12" x14ac:dyDescent="0.25">
      <c r="B78" s="50" t="s">
        <v>39</v>
      </c>
      <c r="C78" s="79" t="s">
        <v>456</v>
      </c>
      <c r="D78" s="80"/>
      <c r="E78" s="80"/>
      <c r="F78" s="80"/>
      <c r="G78" s="80"/>
      <c r="H78" s="80"/>
      <c r="I78" s="80"/>
      <c r="J78" s="80"/>
      <c r="K78" s="352">
        <f>(1+0.0833+0.0833+0.0278)*0.5*0.08*0.9*50%</f>
        <v>2.14992E-2</v>
      </c>
      <c r="L78" s="170">
        <f t="shared" si="1"/>
        <v>48.117359519999994</v>
      </c>
    </row>
    <row r="79" spans="2:12" x14ac:dyDescent="0.25">
      <c r="B79" s="82" t="s">
        <v>80</v>
      </c>
      <c r="C79" s="83"/>
      <c r="D79" s="83"/>
      <c r="E79" s="83"/>
      <c r="F79" s="83"/>
      <c r="G79" s="83"/>
      <c r="H79" s="83"/>
      <c r="I79" s="83"/>
      <c r="J79" s="83"/>
      <c r="K79" s="84">
        <f>SUM(K80:K87)</f>
        <v>0.13448694520547946</v>
      </c>
      <c r="L79" s="85">
        <f>SUM(L80:L87)</f>
        <v>300.99523206438357</v>
      </c>
    </row>
    <row r="80" spans="2:12" x14ac:dyDescent="0.25">
      <c r="B80" s="50" t="s">
        <v>26</v>
      </c>
      <c r="C80" s="51" t="s">
        <v>81</v>
      </c>
      <c r="D80" s="51"/>
      <c r="E80" s="51"/>
      <c r="F80" s="51"/>
      <c r="G80" s="51"/>
      <c r="H80" s="51"/>
      <c r="I80" s="51"/>
      <c r="J80" s="51"/>
      <c r="K80" s="338">
        <f>1/12</f>
        <v>8.3333333333333329E-2</v>
      </c>
      <c r="L80" s="170">
        <f t="shared" ref="L80:L87" si="2">$L$35*K80</f>
        <v>186.50833333333333</v>
      </c>
    </row>
    <row r="81" spans="2:12" x14ac:dyDescent="0.25">
      <c r="B81" s="50" t="s">
        <v>28</v>
      </c>
      <c r="C81" s="51" t="s">
        <v>457</v>
      </c>
      <c r="D81" s="51"/>
      <c r="E81" s="51"/>
      <c r="F81" s="86"/>
      <c r="G81" s="86"/>
      <c r="H81" s="86"/>
      <c r="I81" s="51"/>
      <c r="J81" s="51"/>
      <c r="K81" s="338">
        <f>(((4.14/30)/12))*100%</f>
        <v>1.1499999999999998E-2</v>
      </c>
      <c r="L81" s="170">
        <f t="shared" si="2"/>
        <v>25.738149999999994</v>
      </c>
    </row>
    <row r="82" spans="2:12" x14ac:dyDescent="0.25">
      <c r="B82" s="50" t="s">
        <v>30</v>
      </c>
      <c r="C82" s="51" t="s">
        <v>458</v>
      </c>
      <c r="D82" s="51"/>
      <c r="E82" s="51"/>
      <c r="F82" s="51"/>
      <c r="G82" s="51"/>
      <c r="H82" s="51"/>
      <c r="I82" s="51"/>
      <c r="J82" s="51"/>
      <c r="K82" s="354">
        <f>((5/30)/12)*1.5/100</f>
        <v>2.0833333333333332E-4</v>
      </c>
      <c r="L82" s="170">
        <f t="shared" si="2"/>
        <v>0.4662708333333333</v>
      </c>
    </row>
    <row r="83" spans="2:12" x14ac:dyDescent="0.25">
      <c r="B83" s="50" t="s">
        <v>35</v>
      </c>
      <c r="C83" s="51" t="s">
        <v>82</v>
      </c>
      <c r="D83" s="51"/>
      <c r="E83" s="51"/>
      <c r="F83" s="86"/>
      <c r="G83" s="86"/>
      <c r="H83" s="86"/>
      <c r="I83" s="51"/>
      <c r="J83" s="51"/>
      <c r="K83" s="338">
        <f>(((3/365)*5%)+((2/365)*2%)+((4/365)*2%))</f>
        <v>7.3972602739726025E-4</v>
      </c>
      <c r="L83" s="170">
        <f t="shared" si="2"/>
        <v>1.6555808219178081</v>
      </c>
    </row>
    <row r="84" spans="2:12" x14ac:dyDescent="0.25">
      <c r="B84" s="50" t="s">
        <v>37</v>
      </c>
      <c r="C84" s="51" t="s">
        <v>83</v>
      </c>
      <c r="D84" s="51"/>
      <c r="E84" s="51"/>
      <c r="F84" s="86"/>
      <c r="G84" s="86"/>
      <c r="H84" s="86"/>
      <c r="I84" s="51"/>
      <c r="J84" s="51"/>
      <c r="K84" s="354">
        <f>(0.91/30)*(1/12)</f>
        <v>2.5277777777777777E-3</v>
      </c>
      <c r="L84" s="170">
        <f t="shared" si="2"/>
        <v>5.6574194444444439</v>
      </c>
    </row>
    <row r="85" spans="2:12" ht="14.25" customHeight="1" x14ac:dyDescent="0.25">
      <c r="B85" s="500" t="s">
        <v>39</v>
      </c>
      <c r="C85" s="501" t="s">
        <v>44</v>
      </c>
      <c r="D85" s="501"/>
      <c r="E85" s="497" t="s">
        <v>60</v>
      </c>
      <c r="F85" s="497"/>
      <c r="G85" s="497"/>
      <c r="H85" s="497"/>
      <c r="I85" s="497"/>
      <c r="J85" s="497"/>
      <c r="K85" s="338">
        <v>0</v>
      </c>
      <c r="L85" s="170">
        <f t="shared" si="2"/>
        <v>0</v>
      </c>
    </row>
    <row r="86" spans="2:12" ht="14.25" customHeight="1" x14ac:dyDescent="0.25">
      <c r="B86" s="500"/>
      <c r="C86" s="501"/>
      <c r="D86" s="501"/>
      <c r="E86" s="497" t="s">
        <v>60</v>
      </c>
      <c r="F86" s="497"/>
      <c r="G86" s="497"/>
      <c r="H86" s="497"/>
      <c r="I86" s="497"/>
      <c r="J86" s="497"/>
      <c r="K86" s="338">
        <v>0</v>
      </c>
      <c r="L86" s="170">
        <f t="shared" si="2"/>
        <v>0</v>
      </c>
    </row>
    <row r="87" spans="2:12" x14ac:dyDescent="0.25">
      <c r="B87" s="50" t="s">
        <v>41</v>
      </c>
      <c r="C87" s="51" t="s">
        <v>84</v>
      </c>
      <c r="D87" s="51"/>
      <c r="E87" s="51"/>
      <c r="F87" s="51"/>
      <c r="G87" s="51"/>
      <c r="H87" s="51"/>
      <c r="I87" s="51"/>
      <c r="J87" s="51"/>
      <c r="K87" s="352">
        <f>K56*SUM(K80:K86)</f>
        <v>3.6177774733637758E-2</v>
      </c>
      <c r="L87" s="170">
        <f t="shared" si="2"/>
        <v>80.969477631354664</v>
      </c>
    </row>
    <row r="88" spans="2:12" x14ac:dyDescent="0.25">
      <c r="B88" s="169" t="s">
        <v>85</v>
      </c>
      <c r="C88" s="87"/>
      <c r="D88" s="87"/>
      <c r="E88" s="87"/>
      <c r="F88" s="87"/>
      <c r="G88" s="87"/>
      <c r="H88" s="88"/>
      <c r="I88" s="89"/>
      <c r="J88" s="89"/>
      <c r="K88" s="90"/>
      <c r="L88" s="85">
        <f>SUM(L89:L91)</f>
        <v>0</v>
      </c>
    </row>
    <row r="89" spans="2:12" ht="14.25" customHeight="1" x14ac:dyDescent="0.25">
      <c r="B89" s="151" t="s">
        <v>26</v>
      </c>
      <c r="C89" s="497" t="s">
        <v>60</v>
      </c>
      <c r="D89" s="497"/>
      <c r="E89" s="497"/>
      <c r="F89" s="497"/>
      <c r="G89" s="497"/>
      <c r="H89" s="498" t="s">
        <v>86</v>
      </c>
      <c r="I89" s="498"/>
      <c r="J89" s="91">
        <v>0</v>
      </c>
      <c r="K89" s="81">
        <v>0</v>
      </c>
      <c r="L89" s="170">
        <f>K89*$M$35</f>
        <v>0</v>
      </c>
    </row>
    <row r="90" spans="2:12" ht="14.25" customHeight="1" x14ac:dyDescent="0.25">
      <c r="B90" s="151" t="s">
        <v>28</v>
      </c>
      <c r="C90" s="497" t="s">
        <v>60</v>
      </c>
      <c r="D90" s="497"/>
      <c r="E90" s="497"/>
      <c r="F90" s="497"/>
      <c r="G90" s="497"/>
      <c r="H90" s="498" t="s">
        <v>86</v>
      </c>
      <c r="I90" s="498"/>
      <c r="J90" s="91">
        <v>0</v>
      </c>
      <c r="K90" s="81">
        <v>0</v>
      </c>
      <c r="L90" s="171">
        <f>K90*$M$35</f>
        <v>0</v>
      </c>
    </row>
    <row r="91" spans="2:12" ht="14.25" customHeight="1" x14ac:dyDescent="0.25">
      <c r="B91" s="151" t="s">
        <v>30</v>
      </c>
      <c r="C91" s="497" t="s">
        <v>60</v>
      </c>
      <c r="D91" s="497"/>
      <c r="E91" s="497"/>
      <c r="F91" s="497"/>
      <c r="G91" s="497"/>
      <c r="H91" s="498" t="s">
        <v>86</v>
      </c>
      <c r="I91" s="498"/>
      <c r="J91" s="91">
        <v>0</v>
      </c>
      <c r="K91" s="81">
        <v>0</v>
      </c>
      <c r="L91" s="171">
        <f>K91*$M$35</f>
        <v>0</v>
      </c>
    </row>
    <row r="92" spans="2:12" x14ac:dyDescent="0.25">
      <c r="B92" s="172" t="s">
        <v>87</v>
      </c>
      <c r="C92" s="95"/>
      <c r="D92" s="95"/>
      <c r="E92" s="95"/>
      <c r="F92" s="95"/>
      <c r="G92" s="95"/>
      <c r="H92" s="95"/>
      <c r="I92" s="95"/>
      <c r="J92" s="95"/>
      <c r="K92" s="95"/>
      <c r="L92" s="173"/>
    </row>
    <row r="93" spans="2:12" x14ac:dyDescent="0.25">
      <c r="B93" s="164" t="s">
        <v>64</v>
      </c>
      <c r="C93" s="97"/>
      <c r="D93" s="97"/>
      <c r="E93" s="97"/>
      <c r="F93" s="97"/>
      <c r="G93" s="97"/>
      <c r="H93" s="97"/>
      <c r="I93" s="97"/>
      <c r="J93" s="97"/>
      <c r="K93" s="97"/>
      <c r="L93" s="174">
        <f>L56</f>
        <v>823.62080000000003</v>
      </c>
    </row>
    <row r="94" spans="2:12" x14ac:dyDescent="0.25">
      <c r="B94" s="164" t="s">
        <v>72</v>
      </c>
      <c r="C94" s="97"/>
      <c r="D94" s="97"/>
      <c r="E94" s="97"/>
      <c r="F94" s="97"/>
      <c r="G94" s="97"/>
      <c r="H94" s="97"/>
      <c r="I94" s="97"/>
      <c r="J94" s="97"/>
      <c r="K94" s="97"/>
      <c r="L94" s="174">
        <f>L65</f>
        <v>340.15718088</v>
      </c>
    </row>
    <row r="95" spans="2:12" x14ac:dyDescent="0.25">
      <c r="B95" s="164" t="s">
        <v>76</v>
      </c>
      <c r="C95" s="97"/>
      <c r="D95" s="97"/>
      <c r="E95" s="97"/>
      <c r="F95" s="97"/>
      <c r="G95" s="97"/>
      <c r="H95" s="97"/>
      <c r="I95" s="97"/>
      <c r="J95" s="97"/>
      <c r="K95" s="97"/>
      <c r="L95" s="174">
        <f>L69</f>
        <v>0.49611216666666663</v>
      </c>
    </row>
    <row r="96" spans="2:12" x14ac:dyDescent="0.25">
      <c r="B96" s="164" t="s">
        <v>77</v>
      </c>
      <c r="C96" s="97"/>
      <c r="D96" s="97"/>
      <c r="E96" s="97"/>
      <c r="F96" s="97"/>
      <c r="G96" s="97"/>
      <c r="H96" s="97"/>
      <c r="I96" s="97"/>
      <c r="J96" s="97"/>
      <c r="K96" s="97"/>
      <c r="L96" s="174">
        <f>L72</f>
        <v>116.56088143203556</v>
      </c>
    </row>
    <row r="97" spans="2:12" x14ac:dyDescent="0.25">
      <c r="B97" s="164" t="s">
        <v>80</v>
      </c>
      <c r="C97" s="97"/>
      <c r="D97" s="97"/>
      <c r="E97" s="97"/>
      <c r="F97" s="97"/>
      <c r="G97" s="97"/>
      <c r="H97" s="97"/>
      <c r="I97" s="97"/>
      <c r="J97" s="97"/>
      <c r="K97" s="97"/>
      <c r="L97" s="174">
        <f>L79</f>
        <v>300.99523206438357</v>
      </c>
    </row>
    <row r="98" spans="2:12" x14ac:dyDescent="0.25">
      <c r="B98" s="164" t="s">
        <v>85</v>
      </c>
      <c r="C98" s="97"/>
      <c r="D98" s="97"/>
      <c r="E98" s="97"/>
      <c r="F98" s="97"/>
      <c r="G98" s="97"/>
      <c r="H98" s="97"/>
      <c r="I98" s="97"/>
      <c r="J98" s="97"/>
      <c r="K98" s="97"/>
      <c r="L98" s="174">
        <f>L88</f>
        <v>0</v>
      </c>
    </row>
    <row r="99" spans="2:12" x14ac:dyDescent="0.25">
      <c r="B99" s="164" t="s">
        <v>88</v>
      </c>
      <c r="C99" s="51"/>
      <c r="D99" s="51"/>
      <c r="E99" s="51"/>
      <c r="F99" s="51"/>
      <c r="G99" s="51"/>
      <c r="H99" s="51"/>
      <c r="I99" s="51"/>
      <c r="J99" s="51"/>
      <c r="K99" s="51"/>
      <c r="L99" s="171">
        <f>SUM(L93:L98)</f>
        <v>1581.830206543086</v>
      </c>
    </row>
    <row r="100" spans="2:12" ht="2.25" customHeight="1" x14ac:dyDescent="0.25">
      <c r="B100" s="166"/>
      <c r="C100" s="63"/>
      <c r="D100" s="63"/>
      <c r="E100" s="63"/>
      <c r="F100" s="63"/>
      <c r="G100" s="63"/>
      <c r="H100" s="63"/>
      <c r="I100" s="63"/>
      <c r="J100" s="63"/>
      <c r="K100" s="63"/>
      <c r="L100" s="175"/>
    </row>
    <row r="101" spans="2:12" ht="15.75" x14ac:dyDescent="0.25">
      <c r="B101" s="522"/>
      <c r="C101" s="522"/>
      <c r="D101" s="522"/>
      <c r="E101" s="522"/>
      <c r="F101" s="522"/>
      <c r="G101" s="522"/>
      <c r="H101" s="522"/>
      <c r="I101" s="522"/>
      <c r="J101" s="522"/>
      <c r="K101" s="522"/>
      <c r="L101" s="522"/>
    </row>
    <row r="102" spans="2:12" x14ac:dyDescent="0.25">
      <c r="B102" s="523" t="s">
        <v>90</v>
      </c>
      <c r="C102" s="523"/>
      <c r="D102" s="523"/>
      <c r="E102" s="523"/>
      <c r="F102" s="523"/>
      <c r="G102" s="523"/>
      <c r="H102" s="523"/>
      <c r="I102" s="523"/>
      <c r="J102" s="523"/>
      <c r="K102" s="523"/>
      <c r="L102" s="176" t="s">
        <v>47</v>
      </c>
    </row>
    <row r="103" spans="2:12" x14ac:dyDescent="0.25">
      <c r="B103" s="151" t="s">
        <v>26</v>
      </c>
      <c r="C103" s="51" t="s">
        <v>24</v>
      </c>
      <c r="D103" s="102"/>
      <c r="E103" s="102"/>
      <c r="F103" s="102"/>
      <c r="G103" s="102"/>
      <c r="H103" s="102"/>
      <c r="I103" s="102"/>
      <c r="J103" s="102"/>
      <c r="K103" s="102"/>
      <c r="L103" s="171">
        <f>L35</f>
        <v>2238.1</v>
      </c>
    </row>
    <row r="104" spans="2:12" x14ac:dyDescent="0.25">
      <c r="B104" s="151" t="s">
        <v>28</v>
      </c>
      <c r="C104" s="51" t="s">
        <v>46</v>
      </c>
      <c r="D104" s="102"/>
      <c r="E104" s="102"/>
      <c r="F104" s="102"/>
      <c r="G104" s="102"/>
      <c r="H104" s="102"/>
      <c r="I104" s="102"/>
      <c r="J104" s="102"/>
      <c r="K104" s="102"/>
      <c r="L104" s="171">
        <f>L46</f>
        <v>1219.0139999999999</v>
      </c>
    </row>
    <row r="105" spans="2:12" x14ac:dyDescent="0.25">
      <c r="B105" s="151" t="s">
        <v>30</v>
      </c>
      <c r="C105" s="51" t="s">
        <v>57</v>
      </c>
      <c r="D105" s="102"/>
      <c r="E105" s="102"/>
      <c r="F105" s="102"/>
      <c r="G105" s="102"/>
      <c r="H105" s="102"/>
      <c r="I105" s="102"/>
      <c r="J105" s="102"/>
      <c r="K105" s="102"/>
      <c r="L105" s="171">
        <f>L53</f>
        <v>0</v>
      </c>
    </row>
    <row r="106" spans="2:12" x14ac:dyDescent="0.25">
      <c r="B106" s="151" t="s">
        <v>35</v>
      </c>
      <c r="C106" s="51" t="s">
        <v>62</v>
      </c>
      <c r="D106" s="102"/>
      <c r="E106" s="102"/>
      <c r="F106" s="102"/>
      <c r="G106" s="102"/>
      <c r="H106" s="102"/>
      <c r="I106" s="102"/>
      <c r="J106" s="103"/>
      <c r="K106" s="103"/>
      <c r="L106" s="171">
        <f>L99</f>
        <v>1581.830206543086</v>
      </c>
    </row>
    <row r="107" spans="2:12" x14ac:dyDescent="0.25">
      <c r="B107" s="523" t="s">
        <v>91</v>
      </c>
      <c r="C107" s="523"/>
      <c r="D107" s="523"/>
      <c r="E107" s="523"/>
      <c r="F107" s="523"/>
      <c r="G107" s="523"/>
      <c r="H107" s="523"/>
      <c r="I107" s="523"/>
      <c r="J107" s="523"/>
      <c r="K107" s="523"/>
      <c r="L107" s="177">
        <f>SUM(L103:L106)</f>
        <v>5038.9442065430858</v>
      </c>
    </row>
    <row r="108" spans="2:12" ht="15.75" customHeight="1" x14ac:dyDescent="0.25">
      <c r="B108" s="524" t="s">
        <v>92</v>
      </c>
      <c r="C108" s="524"/>
      <c r="D108" s="524"/>
      <c r="E108" s="524"/>
      <c r="F108" s="524"/>
      <c r="G108" s="524"/>
      <c r="H108" s="524"/>
      <c r="I108" s="105"/>
      <c r="J108" s="105"/>
      <c r="K108" s="105"/>
      <c r="L108" s="178">
        <f>L107</f>
        <v>5038.9442065430858</v>
      </c>
    </row>
    <row r="109" spans="2:12" ht="3.75" customHeight="1" x14ac:dyDescent="0.25">
      <c r="B109" s="166"/>
      <c r="C109" s="63"/>
      <c r="D109" s="63"/>
      <c r="E109" s="63"/>
      <c r="F109" s="63"/>
      <c r="G109" s="63"/>
      <c r="H109" s="63"/>
      <c r="I109" s="63"/>
      <c r="J109" s="63"/>
      <c r="K109" s="63"/>
      <c r="L109" s="167"/>
    </row>
    <row r="110" spans="2:12" ht="15.75" x14ac:dyDescent="0.25">
      <c r="B110" s="525" t="s">
        <v>147</v>
      </c>
      <c r="C110" s="525"/>
      <c r="D110" s="525"/>
      <c r="E110" s="525"/>
      <c r="F110" s="525"/>
      <c r="G110" s="525"/>
      <c r="H110" s="525"/>
      <c r="I110" s="525"/>
      <c r="J110" s="525"/>
      <c r="K110" s="525"/>
      <c r="L110" s="525"/>
    </row>
    <row r="111" spans="2:12" ht="51" customHeight="1" x14ac:dyDescent="0.25">
      <c r="B111" s="520" t="s">
        <v>94</v>
      </c>
      <c r="C111" s="520"/>
      <c r="D111" s="520"/>
      <c r="E111" s="496" t="s">
        <v>95</v>
      </c>
      <c r="F111" s="496"/>
      <c r="G111" s="496" t="s">
        <v>96</v>
      </c>
      <c r="H111" s="496"/>
      <c r="I111" s="496" t="s">
        <v>97</v>
      </c>
      <c r="J111" s="496"/>
      <c r="K111" s="107" t="s">
        <v>98</v>
      </c>
      <c r="L111" s="179" t="s">
        <v>99</v>
      </c>
    </row>
    <row r="112" spans="2:12" x14ac:dyDescent="0.25">
      <c r="B112" s="518" t="str">
        <f>L15</f>
        <v>Pedreiro - Aplicador  de manta</v>
      </c>
      <c r="C112" s="518"/>
      <c r="D112" s="518"/>
      <c r="E112" s="491">
        <f>L108</f>
        <v>5038.9442065430858</v>
      </c>
      <c r="F112" s="491"/>
      <c r="G112" s="492">
        <v>1</v>
      </c>
      <c r="H112" s="492"/>
      <c r="I112" s="491">
        <f>E112*G112</f>
        <v>5038.9442065430858</v>
      </c>
      <c r="J112" s="491"/>
      <c r="K112" s="109">
        <f>L17</f>
        <v>1</v>
      </c>
      <c r="L112" s="180">
        <f>I112*K112</f>
        <v>5038.9442065430858</v>
      </c>
    </row>
    <row r="113" spans="2:12" ht="15.75" x14ac:dyDescent="0.25">
      <c r="B113" s="519" t="s">
        <v>101</v>
      </c>
      <c r="C113" s="519"/>
      <c r="D113" s="519"/>
      <c r="E113" s="519"/>
      <c r="F113" s="519"/>
      <c r="G113" s="519"/>
      <c r="H113" s="519"/>
      <c r="I113" s="519"/>
      <c r="J113" s="519"/>
      <c r="K113" s="519"/>
      <c r="L113" s="181">
        <f>L112</f>
        <v>5038.9442065430858</v>
      </c>
    </row>
    <row r="114" spans="2:12" ht="3" customHeight="1" x14ac:dyDescent="0.25">
      <c r="B114" s="135"/>
      <c r="C114" s="19"/>
      <c r="D114" s="19"/>
      <c r="E114" s="19"/>
      <c r="F114" s="19"/>
      <c r="G114" s="19"/>
      <c r="H114" s="19"/>
      <c r="I114" s="19"/>
      <c r="J114" s="19"/>
      <c r="K114" s="19"/>
      <c r="L114" s="132"/>
    </row>
    <row r="115" spans="2:12" ht="15.75" x14ac:dyDescent="0.25">
      <c r="B115" s="521" t="s">
        <v>148</v>
      </c>
      <c r="C115" s="521"/>
      <c r="D115" s="521"/>
      <c r="E115" s="521"/>
      <c r="F115" s="521"/>
      <c r="G115" s="521"/>
      <c r="H115" s="521"/>
      <c r="I115" s="521"/>
      <c r="J115" s="521"/>
      <c r="K115" s="521"/>
      <c r="L115" s="521"/>
    </row>
    <row r="116" spans="2:12" x14ac:dyDescent="0.25">
      <c r="B116" s="517" t="s">
        <v>103</v>
      </c>
      <c r="C116" s="517"/>
      <c r="D116" s="517"/>
      <c r="E116" s="517"/>
      <c r="F116" s="517"/>
      <c r="G116" s="517"/>
      <c r="H116" s="517"/>
      <c r="I116" s="517"/>
      <c r="J116" s="517"/>
      <c r="K116" s="517"/>
      <c r="L116" s="182" t="s">
        <v>25</v>
      </c>
    </row>
    <row r="117" spans="2:12" x14ac:dyDescent="0.25">
      <c r="B117" s="60" t="s">
        <v>104</v>
      </c>
      <c r="C117" s="97"/>
      <c r="D117" s="97"/>
      <c r="E117" s="97"/>
      <c r="F117" s="97"/>
      <c r="G117" s="97"/>
      <c r="H117" s="97"/>
      <c r="I117" s="97"/>
      <c r="J117" s="97"/>
      <c r="K117" s="97"/>
      <c r="L117" s="112">
        <f>L113</f>
        <v>5038.9442065430858</v>
      </c>
    </row>
    <row r="118" spans="2:12" x14ac:dyDescent="0.25">
      <c r="B118" s="60" t="s">
        <v>105</v>
      </c>
      <c r="C118" s="97"/>
      <c r="D118" s="97"/>
      <c r="E118" s="97"/>
      <c r="F118" s="97"/>
      <c r="G118" s="97"/>
      <c r="H118" s="97"/>
      <c r="I118" s="97"/>
      <c r="J118" s="97"/>
      <c r="K118" s="97"/>
      <c r="L118" s="112">
        <f>L117</f>
        <v>5038.9442065430858</v>
      </c>
    </row>
    <row r="119" spans="2:12" x14ac:dyDescent="0.25">
      <c r="B119" s="60" t="s">
        <v>106</v>
      </c>
      <c r="C119" s="102"/>
      <c r="D119" s="102"/>
      <c r="E119" s="102"/>
      <c r="F119" s="102"/>
      <c r="G119" s="102"/>
      <c r="H119" s="102"/>
      <c r="I119" s="102"/>
      <c r="J119" s="102"/>
      <c r="K119" s="97"/>
      <c r="L119" s="113">
        <f>'Resp. Téc.'!L120</f>
        <v>30</v>
      </c>
    </row>
    <row r="120" spans="2:12" ht="16.5" customHeight="1" x14ac:dyDescent="0.25">
      <c r="B120" s="489" t="s">
        <v>9508</v>
      </c>
      <c r="C120" s="489"/>
      <c r="D120" s="489"/>
      <c r="E120" s="489"/>
      <c r="F120" s="489"/>
      <c r="G120" s="489"/>
      <c r="H120" s="489"/>
      <c r="I120" s="489"/>
      <c r="J120" s="489"/>
      <c r="K120" s="489"/>
      <c r="L120" s="114">
        <f>L113*L119</f>
        <v>151168.32619629256</v>
      </c>
    </row>
  </sheetData>
  <mergeCells count="51">
    <mergeCell ref="B2:L2"/>
    <mergeCell ref="B3:D3"/>
    <mergeCell ref="E3:L3"/>
    <mergeCell ref="B4:D4"/>
    <mergeCell ref="E4:L4"/>
    <mergeCell ref="B5:D5"/>
    <mergeCell ref="E5:I5"/>
    <mergeCell ref="K5:L5"/>
    <mergeCell ref="B7:D7"/>
    <mergeCell ref="B19:L19"/>
    <mergeCell ref="B25:K25"/>
    <mergeCell ref="B28:B29"/>
    <mergeCell ref="L28:L29"/>
    <mergeCell ref="F34:K34"/>
    <mergeCell ref="B35:F35"/>
    <mergeCell ref="B37:G37"/>
    <mergeCell ref="B47:F47"/>
    <mergeCell ref="C48:F48"/>
    <mergeCell ref="C49:E50"/>
    <mergeCell ref="B51:B52"/>
    <mergeCell ref="C51:D52"/>
    <mergeCell ref="E51:K51"/>
    <mergeCell ref="E52:J52"/>
    <mergeCell ref="B55:G55"/>
    <mergeCell ref="B85:B86"/>
    <mergeCell ref="C85:D86"/>
    <mergeCell ref="E85:J85"/>
    <mergeCell ref="E86:J86"/>
    <mergeCell ref="C89:G89"/>
    <mergeCell ref="H89:I89"/>
    <mergeCell ref="C90:G90"/>
    <mergeCell ref="H90:I90"/>
    <mergeCell ref="C91:G91"/>
    <mergeCell ref="H91:I91"/>
    <mergeCell ref="B101:L101"/>
    <mergeCell ref="B102:K102"/>
    <mergeCell ref="B107:K107"/>
    <mergeCell ref="B108:H108"/>
    <mergeCell ref="B110:L110"/>
    <mergeCell ref="B111:D111"/>
    <mergeCell ref="E111:F111"/>
    <mergeCell ref="G111:H111"/>
    <mergeCell ref="I111:J111"/>
    <mergeCell ref="B115:L115"/>
    <mergeCell ref="B116:K116"/>
    <mergeCell ref="B120:K120"/>
    <mergeCell ref="B112:D112"/>
    <mergeCell ref="E112:F112"/>
    <mergeCell ref="G112:H112"/>
    <mergeCell ref="I112:J112"/>
    <mergeCell ref="B113:K113"/>
  </mergeCells>
  <pageMargins left="0.51180555555555496" right="0.51180555555555496" top="0.78749999999999998" bottom="0.78749999999999998" header="0.51180555555555496" footer="0.51180555555555496"/>
  <pageSetup scale="77"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4951"/>
  <sheetViews>
    <sheetView zoomScale="70" zoomScaleNormal="70" workbookViewId="0">
      <selection activeCell="K54" sqref="K54:K55"/>
    </sheetView>
  </sheetViews>
  <sheetFormatPr defaultColWidth="8.7109375" defaultRowHeight="15" x14ac:dyDescent="0.25"/>
  <cols>
    <col min="1" max="1" width="13.5703125" style="186" customWidth="1"/>
    <col min="2" max="2" width="142.140625" customWidth="1"/>
    <col min="3" max="3" width="24.42578125" style="186" customWidth="1"/>
    <col min="4" max="4" width="23.85546875" style="186" customWidth="1"/>
    <col min="5" max="5" width="33.7109375" style="222" customWidth="1"/>
    <col min="257" max="257" width="10.5703125" customWidth="1"/>
    <col min="258" max="258" width="78.140625" customWidth="1"/>
    <col min="259" max="259" width="21.140625" customWidth="1"/>
    <col min="260" max="260" width="18.7109375" customWidth="1"/>
    <col min="261" max="261" width="22.28515625" customWidth="1"/>
    <col min="513" max="513" width="10.5703125" customWidth="1"/>
    <col min="514" max="514" width="78.140625" customWidth="1"/>
    <col min="515" max="515" width="21.140625" customWidth="1"/>
    <col min="516" max="516" width="18.7109375" customWidth="1"/>
    <col min="517" max="517" width="22.28515625" customWidth="1"/>
    <col min="769" max="769" width="10.5703125" customWidth="1"/>
    <col min="770" max="770" width="78.140625" customWidth="1"/>
    <col min="771" max="771" width="21.140625" customWidth="1"/>
    <col min="772" max="772" width="18.7109375" customWidth="1"/>
    <col min="773" max="773" width="22.28515625" customWidth="1"/>
  </cols>
  <sheetData>
    <row r="1" spans="1:5" x14ac:dyDescent="0.25">
      <c r="A1"/>
      <c r="B1" t="s">
        <v>2164</v>
      </c>
      <c r="C1"/>
      <c r="D1"/>
      <c r="E1" s="284"/>
    </row>
    <row r="2" spans="1:5" x14ac:dyDescent="0.25">
      <c r="A2"/>
      <c r="B2" t="s">
        <v>348</v>
      </c>
      <c r="C2"/>
      <c r="D2"/>
      <c r="E2" s="284"/>
    </row>
    <row r="3" spans="1:5" x14ac:dyDescent="0.25">
      <c r="A3"/>
      <c r="B3" t="s">
        <v>2165</v>
      </c>
      <c r="C3"/>
      <c r="D3"/>
      <c r="E3" s="284"/>
    </row>
    <row r="4" spans="1:5" x14ac:dyDescent="0.25">
      <c r="A4"/>
      <c r="B4" t="s">
        <v>198</v>
      </c>
      <c r="C4"/>
      <c r="D4"/>
      <c r="E4" s="284"/>
    </row>
    <row r="5" spans="1:5" x14ac:dyDescent="0.25">
      <c r="A5"/>
      <c r="B5" t="s">
        <v>2166</v>
      </c>
      <c r="C5"/>
      <c r="D5"/>
      <c r="E5" s="284"/>
    </row>
    <row r="6" spans="1:5" x14ac:dyDescent="0.25">
      <c r="A6" t="s">
        <v>348</v>
      </c>
      <c r="B6" t="s">
        <v>348</v>
      </c>
      <c r="C6"/>
      <c r="D6"/>
      <c r="E6" s="284"/>
    </row>
    <row r="7" spans="1:5" x14ac:dyDescent="0.25">
      <c r="A7" t="s">
        <v>200</v>
      </c>
      <c r="B7" t="s">
        <v>199</v>
      </c>
      <c r="C7" t="s">
        <v>360</v>
      </c>
      <c r="D7" t="s">
        <v>202</v>
      </c>
      <c r="E7" s="283" t="s">
        <v>361</v>
      </c>
    </row>
    <row r="8" spans="1:5" x14ac:dyDescent="0.25">
      <c r="A8">
        <v>1</v>
      </c>
      <c r="B8" t="s">
        <v>2167</v>
      </c>
      <c r="C8" t="s">
        <v>203</v>
      </c>
      <c r="D8" t="s">
        <v>209</v>
      </c>
      <c r="E8" s="361" t="s">
        <v>2168</v>
      </c>
    </row>
    <row r="9" spans="1:5" x14ac:dyDescent="0.25">
      <c r="A9">
        <v>2</v>
      </c>
      <c r="B9" t="s">
        <v>2169</v>
      </c>
      <c r="C9" t="s">
        <v>205</v>
      </c>
      <c r="D9" t="s">
        <v>209</v>
      </c>
      <c r="E9" s="361" t="s">
        <v>1374</v>
      </c>
    </row>
    <row r="10" spans="1:5" x14ac:dyDescent="0.25">
      <c r="A10">
        <v>3</v>
      </c>
      <c r="B10" t="s">
        <v>2170</v>
      </c>
      <c r="C10" t="s">
        <v>207</v>
      </c>
      <c r="D10" t="s">
        <v>206</v>
      </c>
      <c r="E10" s="361" t="s">
        <v>467</v>
      </c>
    </row>
    <row r="11" spans="1:5" x14ac:dyDescent="0.25">
      <c r="A11">
        <v>10</v>
      </c>
      <c r="B11" t="s">
        <v>2171</v>
      </c>
      <c r="C11" t="s">
        <v>208</v>
      </c>
      <c r="D11" t="s">
        <v>206</v>
      </c>
      <c r="E11" s="361" t="s">
        <v>889</v>
      </c>
    </row>
    <row r="12" spans="1:5" x14ac:dyDescent="0.25">
      <c r="A12">
        <v>12</v>
      </c>
      <c r="B12" t="s">
        <v>2172</v>
      </c>
      <c r="C12" t="s">
        <v>208</v>
      </c>
      <c r="D12" t="s">
        <v>204</v>
      </c>
      <c r="E12" s="361" t="s">
        <v>2173</v>
      </c>
    </row>
    <row r="13" spans="1:5" x14ac:dyDescent="0.25">
      <c r="A13">
        <v>13</v>
      </c>
      <c r="B13" t="s">
        <v>2174</v>
      </c>
      <c r="C13" t="s">
        <v>203</v>
      </c>
      <c r="D13" t="s">
        <v>206</v>
      </c>
      <c r="E13" s="361" t="s">
        <v>2175</v>
      </c>
    </row>
    <row r="14" spans="1:5" x14ac:dyDescent="0.25">
      <c r="A14">
        <v>32</v>
      </c>
      <c r="B14" t="s">
        <v>2176</v>
      </c>
      <c r="C14" t="s">
        <v>203</v>
      </c>
      <c r="D14" t="s">
        <v>206</v>
      </c>
      <c r="E14" s="361" t="s">
        <v>2177</v>
      </c>
    </row>
    <row r="15" spans="1:5" x14ac:dyDescent="0.25">
      <c r="A15">
        <v>33</v>
      </c>
      <c r="B15" t="s">
        <v>2178</v>
      </c>
      <c r="C15" t="s">
        <v>203</v>
      </c>
      <c r="D15" t="s">
        <v>206</v>
      </c>
      <c r="E15" s="361" t="s">
        <v>737</v>
      </c>
    </row>
    <row r="16" spans="1:5" x14ac:dyDescent="0.25">
      <c r="A16">
        <v>34</v>
      </c>
      <c r="B16" t="s">
        <v>2179</v>
      </c>
      <c r="C16" t="s">
        <v>203</v>
      </c>
      <c r="D16" t="s">
        <v>206</v>
      </c>
      <c r="E16" s="361" t="s">
        <v>2180</v>
      </c>
    </row>
    <row r="17" spans="1:5" x14ac:dyDescent="0.25">
      <c r="A17">
        <v>43</v>
      </c>
      <c r="B17" t="s">
        <v>2181</v>
      </c>
      <c r="C17" t="s">
        <v>208</v>
      </c>
      <c r="D17" t="s">
        <v>209</v>
      </c>
      <c r="E17" s="361" t="s">
        <v>2182</v>
      </c>
    </row>
    <row r="18" spans="1:5" x14ac:dyDescent="0.25">
      <c r="A18">
        <v>46</v>
      </c>
      <c r="B18" t="s">
        <v>2183</v>
      </c>
      <c r="C18" t="s">
        <v>208</v>
      </c>
      <c r="D18" t="s">
        <v>209</v>
      </c>
      <c r="E18" s="361" t="s">
        <v>2184</v>
      </c>
    </row>
    <row r="19" spans="1:5" x14ac:dyDescent="0.25">
      <c r="A19">
        <v>47</v>
      </c>
      <c r="B19" t="s">
        <v>2185</v>
      </c>
      <c r="C19" t="s">
        <v>208</v>
      </c>
      <c r="D19" t="s">
        <v>209</v>
      </c>
      <c r="E19" s="361" t="s">
        <v>2186</v>
      </c>
    </row>
    <row r="20" spans="1:5" x14ac:dyDescent="0.25">
      <c r="A20">
        <v>48</v>
      </c>
      <c r="B20" t="s">
        <v>2187</v>
      </c>
      <c r="C20" t="s">
        <v>208</v>
      </c>
      <c r="D20" t="s">
        <v>209</v>
      </c>
      <c r="E20" s="361" t="s">
        <v>2188</v>
      </c>
    </row>
    <row r="21" spans="1:5" x14ac:dyDescent="0.25">
      <c r="A21">
        <v>52</v>
      </c>
      <c r="B21" t="s">
        <v>2189</v>
      </c>
      <c r="C21" t="s">
        <v>208</v>
      </c>
      <c r="D21" t="s">
        <v>209</v>
      </c>
      <c r="E21" s="361" t="s">
        <v>2190</v>
      </c>
    </row>
    <row r="22" spans="1:5" x14ac:dyDescent="0.25">
      <c r="A22">
        <v>55</v>
      </c>
      <c r="B22" t="s">
        <v>2191</v>
      </c>
      <c r="C22" t="s">
        <v>208</v>
      </c>
      <c r="D22" t="s">
        <v>209</v>
      </c>
      <c r="E22" s="361" t="s">
        <v>2192</v>
      </c>
    </row>
    <row r="23" spans="1:5" x14ac:dyDescent="0.25">
      <c r="A23">
        <v>60</v>
      </c>
      <c r="B23" t="s">
        <v>2193</v>
      </c>
      <c r="C23" t="s">
        <v>208</v>
      </c>
      <c r="D23" t="s">
        <v>209</v>
      </c>
      <c r="E23" s="361" t="s">
        <v>704</v>
      </c>
    </row>
    <row r="24" spans="1:5" x14ac:dyDescent="0.25">
      <c r="A24">
        <v>61</v>
      </c>
      <c r="B24" t="s">
        <v>2194</v>
      </c>
      <c r="C24" t="s">
        <v>208</v>
      </c>
      <c r="D24" t="s">
        <v>209</v>
      </c>
      <c r="E24" s="361" t="s">
        <v>1185</v>
      </c>
    </row>
    <row r="25" spans="1:5" x14ac:dyDescent="0.25">
      <c r="A25">
        <v>62</v>
      </c>
      <c r="B25" t="s">
        <v>2195</v>
      </c>
      <c r="C25" t="s">
        <v>208</v>
      </c>
      <c r="D25" t="s">
        <v>209</v>
      </c>
      <c r="E25" s="361" t="s">
        <v>890</v>
      </c>
    </row>
    <row r="26" spans="1:5" x14ac:dyDescent="0.25">
      <c r="A26">
        <v>64</v>
      </c>
      <c r="B26" t="s">
        <v>2196</v>
      </c>
      <c r="C26" t="s">
        <v>208</v>
      </c>
      <c r="D26" t="s">
        <v>209</v>
      </c>
      <c r="E26" s="361" t="s">
        <v>1708</v>
      </c>
    </row>
    <row r="27" spans="1:5" x14ac:dyDescent="0.25">
      <c r="A27">
        <v>65</v>
      </c>
      <c r="B27" t="s">
        <v>2197</v>
      </c>
      <c r="C27" t="s">
        <v>208</v>
      </c>
      <c r="D27" t="s">
        <v>206</v>
      </c>
      <c r="E27" s="361" t="s">
        <v>2198</v>
      </c>
    </row>
    <row r="28" spans="1:5" x14ac:dyDescent="0.25">
      <c r="A28">
        <v>67</v>
      </c>
      <c r="B28" t="s">
        <v>2199</v>
      </c>
      <c r="C28" t="s">
        <v>208</v>
      </c>
      <c r="D28" t="s">
        <v>206</v>
      </c>
      <c r="E28" s="361" t="s">
        <v>2200</v>
      </c>
    </row>
    <row r="29" spans="1:5" x14ac:dyDescent="0.25">
      <c r="A29">
        <v>71</v>
      </c>
      <c r="B29" t="s">
        <v>2201</v>
      </c>
      <c r="C29" t="s">
        <v>208</v>
      </c>
      <c r="D29" t="s">
        <v>206</v>
      </c>
      <c r="E29" s="361" t="s">
        <v>2202</v>
      </c>
    </row>
    <row r="30" spans="1:5" x14ac:dyDescent="0.25">
      <c r="A30">
        <v>72</v>
      </c>
      <c r="B30" t="s">
        <v>2203</v>
      </c>
      <c r="C30" t="s">
        <v>208</v>
      </c>
      <c r="D30" t="s">
        <v>206</v>
      </c>
      <c r="E30" s="361" t="s">
        <v>2204</v>
      </c>
    </row>
    <row r="31" spans="1:5" x14ac:dyDescent="0.25">
      <c r="A31">
        <v>73</v>
      </c>
      <c r="B31" t="s">
        <v>2205</v>
      </c>
      <c r="C31" t="s">
        <v>208</v>
      </c>
      <c r="D31" t="s">
        <v>206</v>
      </c>
      <c r="E31" s="361" t="s">
        <v>1805</v>
      </c>
    </row>
    <row r="32" spans="1:5" x14ac:dyDescent="0.25">
      <c r="A32">
        <v>74</v>
      </c>
      <c r="B32" t="s">
        <v>2206</v>
      </c>
      <c r="C32" t="s">
        <v>208</v>
      </c>
      <c r="D32" t="s">
        <v>206</v>
      </c>
      <c r="E32" s="361" t="s">
        <v>2207</v>
      </c>
    </row>
    <row r="33" spans="1:5" x14ac:dyDescent="0.25">
      <c r="A33">
        <v>75</v>
      </c>
      <c r="B33" t="s">
        <v>2208</v>
      </c>
      <c r="C33" t="s">
        <v>208</v>
      </c>
      <c r="D33" t="s">
        <v>206</v>
      </c>
      <c r="E33" s="361" t="s">
        <v>2209</v>
      </c>
    </row>
    <row r="34" spans="1:5" x14ac:dyDescent="0.25">
      <c r="A34">
        <v>82</v>
      </c>
      <c r="B34" t="s">
        <v>2210</v>
      </c>
      <c r="C34" t="s">
        <v>208</v>
      </c>
      <c r="D34" t="s">
        <v>206</v>
      </c>
      <c r="E34" s="361" t="s">
        <v>2211</v>
      </c>
    </row>
    <row r="35" spans="1:5" x14ac:dyDescent="0.25">
      <c r="A35">
        <v>83</v>
      </c>
      <c r="B35" t="s">
        <v>2212</v>
      </c>
      <c r="C35" t="s">
        <v>208</v>
      </c>
      <c r="D35" t="s">
        <v>206</v>
      </c>
      <c r="E35" s="361" t="s">
        <v>2213</v>
      </c>
    </row>
    <row r="36" spans="1:5" x14ac:dyDescent="0.25">
      <c r="A36">
        <v>88</v>
      </c>
      <c r="B36" t="s">
        <v>2214</v>
      </c>
      <c r="C36" t="s">
        <v>208</v>
      </c>
      <c r="D36" t="s">
        <v>206</v>
      </c>
      <c r="E36" s="361" t="s">
        <v>2215</v>
      </c>
    </row>
    <row r="37" spans="1:5" x14ac:dyDescent="0.25">
      <c r="A37">
        <v>95</v>
      </c>
      <c r="B37" t="s">
        <v>2216</v>
      </c>
      <c r="C37" t="s">
        <v>208</v>
      </c>
      <c r="D37" t="s">
        <v>206</v>
      </c>
      <c r="E37" s="361" t="s">
        <v>2217</v>
      </c>
    </row>
    <row r="38" spans="1:5" x14ac:dyDescent="0.25">
      <c r="A38">
        <v>96</v>
      </c>
      <c r="B38" t="s">
        <v>2218</v>
      </c>
      <c r="C38" t="s">
        <v>208</v>
      </c>
      <c r="D38" t="s">
        <v>206</v>
      </c>
      <c r="E38" s="361" t="s">
        <v>2219</v>
      </c>
    </row>
    <row r="39" spans="1:5" x14ac:dyDescent="0.25">
      <c r="A39">
        <v>97</v>
      </c>
      <c r="B39" t="s">
        <v>2220</v>
      </c>
      <c r="C39" t="s">
        <v>208</v>
      </c>
      <c r="D39" t="s">
        <v>206</v>
      </c>
      <c r="E39" s="361" t="s">
        <v>2122</v>
      </c>
    </row>
    <row r="40" spans="1:5" x14ac:dyDescent="0.25">
      <c r="A40">
        <v>98</v>
      </c>
      <c r="B40" t="s">
        <v>2221</v>
      </c>
      <c r="C40" t="s">
        <v>208</v>
      </c>
      <c r="D40" t="s">
        <v>206</v>
      </c>
      <c r="E40" s="361" t="s">
        <v>2130</v>
      </c>
    </row>
    <row r="41" spans="1:5" x14ac:dyDescent="0.25">
      <c r="A41">
        <v>99</v>
      </c>
      <c r="B41" t="s">
        <v>2222</v>
      </c>
      <c r="C41" t="s">
        <v>208</v>
      </c>
      <c r="D41" t="s">
        <v>206</v>
      </c>
      <c r="E41" s="361" t="s">
        <v>2223</v>
      </c>
    </row>
    <row r="42" spans="1:5" x14ac:dyDescent="0.25">
      <c r="A42">
        <v>100</v>
      </c>
      <c r="B42" t="s">
        <v>2224</v>
      </c>
      <c r="C42" t="s">
        <v>208</v>
      </c>
      <c r="D42" t="s">
        <v>206</v>
      </c>
      <c r="E42" s="361" t="s">
        <v>2225</v>
      </c>
    </row>
    <row r="43" spans="1:5" x14ac:dyDescent="0.25">
      <c r="A43">
        <v>102</v>
      </c>
      <c r="B43" t="s">
        <v>2226</v>
      </c>
      <c r="C43" t="s">
        <v>208</v>
      </c>
      <c r="D43" t="s">
        <v>206</v>
      </c>
      <c r="E43" s="361" t="s">
        <v>2227</v>
      </c>
    </row>
    <row r="44" spans="1:5" x14ac:dyDescent="0.25">
      <c r="A44">
        <v>103</v>
      </c>
      <c r="B44" t="s">
        <v>2228</v>
      </c>
      <c r="C44" t="s">
        <v>208</v>
      </c>
      <c r="D44" t="s">
        <v>206</v>
      </c>
      <c r="E44" s="361" t="s">
        <v>2229</v>
      </c>
    </row>
    <row r="45" spans="1:5" x14ac:dyDescent="0.25">
      <c r="A45">
        <v>104</v>
      </c>
      <c r="B45" t="s">
        <v>2230</v>
      </c>
      <c r="C45" t="s">
        <v>208</v>
      </c>
      <c r="D45" t="s">
        <v>206</v>
      </c>
      <c r="E45" s="361" t="s">
        <v>2231</v>
      </c>
    </row>
    <row r="46" spans="1:5" x14ac:dyDescent="0.25">
      <c r="A46">
        <v>105</v>
      </c>
      <c r="B46" t="s">
        <v>2232</v>
      </c>
      <c r="C46" t="s">
        <v>208</v>
      </c>
      <c r="D46" t="s">
        <v>206</v>
      </c>
      <c r="E46" s="361" t="s">
        <v>2233</v>
      </c>
    </row>
    <row r="47" spans="1:5" x14ac:dyDescent="0.25">
      <c r="A47">
        <v>106</v>
      </c>
      <c r="B47" t="s">
        <v>2234</v>
      </c>
      <c r="C47" t="s">
        <v>208</v>
      </c>
      <c r="D47" t="s">
        <v>206</v>
      </c>
      <c r="E47" s="361" t="s">
        <v>2235</v>
      </c>
    </row>
    <row r="48" spans="1:5" x14ac:dyDescent="0.25">
      <c r="A48">
        <v>107</v>
      </c>
      <c r="B48" t="s">
        <v>2236</v>
      </c>
      <c r="C48" t="s">
        <v>208</v>
      </c>
      <c r="D48" t="s">
        <v>206</v>
      </c>
      <c r="E48" s="361" t="s">
        <v>1406</v>
      </c>
    </row>
    <row r="49" spans="1:5" x14ac:dyDescent="0.25">
      <c r="A49">
        <v>108</v>
      </c>
      <c r="B49" t="s">
        <v>2237</v>
      </c>
      <c r="C49" t="s">
        <v>208</v>
      </c>
      <c r="D49" t="s">
        <v>206</v>
      </c>
      <c r="E49" s="361" t="s">
        <v>1595</v>
      </c>
    </row>
    <row r="50" spans="1:5" x14ac:dyDescent="0.25">
      <c r="A50">
        <v>109</v>
      </c>
      <c r="B50" t="s">
        <v>2238</v>
      </c>
      <c r="C50" t="s">
        <v>208</v>
      </c>
      <c r="D50" t="s">
        <v>206</v>
      </c>
      <c r="E50" s="361" t="s">
        <v>878</v>
      </c>
    </row>
    <row r="51" spans="1:5" x14ac:dyDescent="0.25">
      <c r="A51">
        <v>110</v>
      </c>
      <c r="B51" t="s">
        <v>2239</v>
      </c>
      <c r="C51" t="s">
        <v>208</v>
      </c>
      <c r="D51" t="s">
        <v>206</v>
      </c>
      <c r="E51" s="361" t="s">
        <v>2240</v>
      </c>
    </row>
    <row r="52" spans="1:5" x14ac:dyDescent="0.25">
      <c r="A52">
        <v>111</v>
      </c>
      <c r="B52" t="s">
        <v>2241</v>
      </c>
      <c r="C52" t="s">
        <v>208</v>
      </c>
      <c r="D52" t="s">
        <v>206</v>
      </c>
      <c r="E52" s="361" t="s">
        <v>2242</v>
      </c>
    </row>
    <row r="53" spans="1:5" x14ac:dyDescent="0.25">
      <c r="A53">
        <v>112</v>
      </c>
      <c r="B53" t="s">
        <v>2243</v>
      </c>
      <c r="C53" t="s">
        <v>208</v>
      </c>
      <c r="D53" t="s">
        <v>206</v>
      </c>
      <c r="E53" s="361" t="s">
        <v>1724</v>
      </c>
    </row>
    <row r="54" spans="1:5" x14ac:dyDescent="0.25">
      <c r="A54">
        <v>113</v>
      </c>
      <c r="B54" t="s">
        <v>2244</v>
      </c>
      <c r="C54" t="s">
        <v>208</v>
      </c>
      <c r="D54" t="s">
        <v>206</v>
      </c>
      <c r="E54" s="361" t="s">
        <v>2245</v>
      </c>
    </row>
    <row r="55" spans="1:5" x14ac:dyDescent="0.25">
      <c r="A55">
        <v>118</v>
      </c>
      <c r="B55" t="s">
        <v>2246</v>
      </c>
      <c r="C55" t="s">
        <v>208</v>
      </c>
      <c r="D55" t="s">
        <v>206</v>
      </c>
      <c r="E55" s="361" t="s">
        <v>2247</v>
      </c>
    </row>
    <row r="56" spans="1:5" x14ac:dyDescent="0.25">
      <c r="A56">
        <v>119</v>
      </c>
      <c r="B56" t="s">
        <v>2248</v>
      </c>
      <c r="C56" t="s">
        <v>208</v>
      </c>
      <c r="D56" t="s">
        <v>204</v>
      </c>
      <c r="E56" s="361" t="s">
        <v>2249</v>
      </c>
    </row>
    <row r="57" spans="1:5" x14ac:dyDescent="0.25">
      <c r="A57">
        <v>122</v>
      </c>
      <c r="B57" t="s">
        <v>2250</v>
      </c>
      <c r="C57" t="s">
        <v>208</v>
      </c>
      <c r="D57" t="s">
        <v>206</v>
      </c>
      <c r="E57" s="361" t="s">
        <v>2251</v>
      </c>
    </row>
    <row r="58" spans="1:5" x14ac:dyDescent="0.25">
      <c r="A58">
        <v>123</v>
      </c>
      <c r="B58" t="s">
        <v>2252</v>
      </c>
      <c r="C58" t="s">
        <v>207</v>
      </c>
      <c r="D58" t="s">
        <v>204</v>
      </c>
      <c r="E58" s="361" t="s">
        <v>2253</v>
      </c>
    </row>
    <row r="59" spans="1:5" x14ac:dyDescent="0.25">
      <c r="A59">
        <v>124</v>
      </c>
      <c r="B59" t="s">
        <v>2254</v>
      </c>
      <c r="C59" t="s">
        <v>207</v>
      </c>
      <c r="D59" t="s">
        <v>206</v>
      </c>
      <c r="E59" s="361" t="s">
        <v>2255</v>
      </c>
    </row>
    <row r="60" spans="1:5" x14ac:dyDescent="0.25">
      <c r="A60">
        <v>127</v>
      </c>
      <c r="B60" t="s">
        <v>2256</v>
      </c>
      <c r="C60" t="s">
        <v>207</v>
      </c>
      <c r="D60" t="s">
        <v>206</v>
      </c>
      <c r="E60" s="361" t="s">
        <v>2257</v>
      </c>
    </row>
    <row r="61" spans="1:5" x14ac:dyDescent="0.25">
      <c r="A61">
        <v>130</v>
      </c>
      <c r="B61" t="s">
        <v>2258</v>
      </c>
      <c r="C61" t="s">
        <v>203</v>
      </c>
      <c r="D61" t="s">
        <v>206</v>
      </c>
      <c r="E61" s="361" t="s">
        <v>2259</v>
      </c>
    </row>
    <row r="62" spans="1:5" x14ac:dyDescent="0.25">
      <c r="A62">
        <v>131</v>
      </c>
      <c r="B62" t="s">
        <v>2260</v>
      </c>
      <c r="C62" t="s">
        <v>203</v>
      </c>
      <c r="D62" t="s">
        <v>206</v>
      </c>
      <c r="E62" s="361" t="s">
        <v>2261</v>
      </c>
    </row>
    <row r="63" spans="1:5" x14ac:dyDescent="0.25">
      <c r="A63">
        <v>132</v>
      </c>
      <c r="B63" t="s">
        <v>2262</v>
      </c>
      <c r="C63" t="s">
        <v>207</v>
      </c>
      <c r="D63" t="s">
        <v>206</v>
      </c>
      <c r="E63" s="361" t="s">
        <v>2263</v>
      </c>
    </row>
    <row r="64" spans="1:5" x14ac:dyDescent="0.25">
      <c r="A64">
        <v>133</v>
      </c>
      <c r="B64" t="s">
        <v>2264</v>
      </c>
      <c r="C64" t="s">
        <v>207</v>
      </c>
      <c r="D64" t="s">
        <v>206</v>
      </c>
      <c r="E64" s="361" t="s">
        <v>1693</v>
      </c>
    </row>
    <row r="65" spans="1:5" x14ac:dyDescent="0.25">
      <c r="A65">
        <v>134</v>
      </c>
      <c r="B65" t="s">
        <v>2265</v>
      </c>
      <c r="C65" t="s">
        <v>203</v>
      </c>
      <c r="D65" t="s">
        <v>206</v>
      </c>
      <c r="E65" s="361" t="s">
        <v>2266</v>
      </c>
    </row>
    <row r="66" spans="1:5" x14ac:dyDescent="0.25">
      <c r="A66">
        <v>135</v>
      </c>
      <c r="B66" t="s">
        <v>2267</v>
      </c>
      <c r="C66" t="s">
        <v>203</v>
      </c>
      <c r="D66" t="s">
        <v>206</v>
      </c>
      <c r="E66" s="361" t="s">
        <v>1517</v>
      </c>
    </row>
    <row r="67" spans="1:5" x14ac:dyDescent="0.25">
      <c r="A67">
        <v>140</v>
      </c>
      <c r="B67" t="s">
        <v>2268</v>
      </c>
      <c r="C67" t="s">
        <v>203</v>
      </c>
      <c r="D67" t="s">
        <v>206</v>
      </c>
      <c r="E67" s="361" t="s">
        <v>1030</v>
      </c>
    </row>
    <row r="68" spans="1:5" x14ac:dyDescent="0.25">
      <c r="A68">
        <v>142</v>
      </c>
      <c r="B68" t="s">
        <v>2269</v>
      </c>
      <c r="C68" t="s">
        <v>210</v>
      </c>
      <c r="D68" t="s">
        <v>206</v>
      </c>
      <c r="E68" s="361" t="s">
        <v>2270</v>
      </c>
    </row>
    <row r="69" spans="1:5" x14ac:dyDescent="0.25">
      <c r="A69">
        <v>151</v>
      </c>
      <c r="B69" t="s">
        <v>2271</v>
      </c>
      <c r="C69" t="s">
        <v>207</v>
      </c>
      <c r="D69" t="s">
        <v>206</v>
      </c>
      <c r="E69" s="361" t="s">
        <v>2272</v>
      </c>
    </row>
    <row r="70" spans="1:5" x14ac:dyDescent="0.25">
      <c r="A70">
        <v>153</v>
      </c>
      <c r="B70" t="s">
        <v>2273</v>
      </c>
      <c r="C70" t="s">
        <v>207</v>
      </c>
      <c r="D70" t="s">
        <v>206</v>
      </c>
      <c r="E70" s="361" t="s">
        <v>2274</v>
      </c>
    </row>
    <row r="71" spans="1:5" x14ac:dyDescent="0.25">
      <c r="A71">
        <v>154</v>
      </c>
      <c r="B71" t="s">
        <v>2275</v>
      </c>
      <c r="C71" t="s">
        <v>207</v>
      </c>
      <c r="D71" t="s">
        <v>206</v>
      </c>
      <c r="E71" s="361" t="s">
        <v>2276</v>
      </c>
    </row>
    <row r="72" spans="1:5" x14ac:dyDescent="0.25">
      <c r="A72">
        <v>156</v>
      </c>
      <c r="B72" t="s">
        <v>2277</v>
      </c>
      <c r="C72" t="s">
        <v>203</v>
      </c>
      <c r="D72" t="s">
        <v>206</v>
      </c>
      <c r="E72" s="361" t="s">
        <v>862</v>
      </c>
    </row>
    <row r="73" spans="1:5" x14ac:dyDescent="0.25">
      <c r="A73">
        <v>157</v>
      </c>
      <c r="B73" t="s">
        <v>2278</v>
      </c>
      <c r="C73" t="s">
        <v>203</v>
      </c>
      <c r="D73" t="s">
        <v>206</v>
      </c>
      <c r="E73" s="361" t="s">
        <v>2279</v>
      </c>
    </row>
    <row r="74" spans="1:5" x14ac:dyDescent="0.25">
      <c r="A74">
        <v>181</v>
      </c>
      <c r="B74" t="s">
        <v>2280</v>
      </c>
      <c r="C74" t="s">
        <v>211</v>
      </c>
      <c r="D74" t="s">
        <v>206</v>
      </c>
      <c r="E74" s="361" t="s">
        <v>488</v>
      </c>
    </row>
    <row r="75" spans="1:5" x14ac:dyDescent="0.25">
      <c r="A75">
        <v>183</v>
      </c>
      <c r="B75" t="s">
        <v>2281</v>
      </c>
      <c r="C75" t="s">
        <v>211</v>
      </c>
      <c r="D75" t="s">
        <v>204</v>
      </c>
      <c r="E75" s="361" t="s">
        <v>489</v>
      </c>
    </row>
    <row r="76" spans="1:5" x14ac:dyDescent="0.25">
      <c r="A76">
        <v>184</v>
      </c>
      <c r="B76" t="s">
        <v>2282</v>
      </c>
      <c r="C76" t="s">
        <v>211</v>
      </c>
      <c r="D76" t="s">
        <v>206</v>
      </c>
      <c r="E76" s="361" t="s">
        <v>490</v>
      </c>
    </row>
    <row r="77" spans="1:5" x14ac:dyDescent="0.25">
      <c r="A77">
        <v>242</v>
      </c>
      <c r="B77" t="s">
        <v>2283</v>
      </c>
      <c r="C77" t="s">
        <v>212</v>
      </c>
      <c r="D77" t="s">
        <v>206</v>
      </c>
      <c r="E77" s="361" t="s">
        <v>2284</v>
      </c>
    </row>
    <row r="78" spans="1:5" x14ac:dyDescent="0.25">
      <c r="A78">
        <v>244</v>
      </c>
      <c r="B78" t="s">
        <v>2285</v>
      </c>
      <c r="C78" t="s">
        <v>212</v>
      </c>
      <c r="D78" t="s">
        <v>206</v>
      </c>
      <c r="E78" s="361" t="s">
        <v>1479</v>
      </c>
    </row>
    <row r="79" spans="1:5" x14ac:dyDescent="0.25">
      <c r="A79">
        <v>245</v>
      </c>
      <c r="B79" t="s">
        <v>2286</v>
      </c>
      <c r="C79" t="s">
        <v>212</v>
      </c>
      <c r="D79" t="s">
        <v>206</v>
      </c>
      <c r="E79" s="361" t="s">
        <v>2287</v>
      </c>
    </row>
    <row r="80" spans="1:5" x14ac:dyDescent="0.25">
      <c r="A80">
        <v>246</v>
      </c>
      <c r="B80" t="s">
        <v>2288</v>
      </c>
      <c r="C80" t="s">
        <v>212</v>
      </c>
      <c r="D80" t="s">
        <v>206</v>
      </c>
      <c r="E80" s="361" t="s">
        <v>2289</v>
      </c>
    </row>
    <row r="81" spans="1:5" x14ac:dyDescent="0.25">
      <c r="A81">
        <v>247</v>
      </c>
      <c r="B81" t="s">
        <v>2290</v>
      </c>
      <c r="C81" t="s">
        <v>212</v>
      </c>
      <c r="D81" t="s">
        <v>206</v>
      </c>
      <c r="E81" s="361" t="s">
        <v>1718</v>
      </c>
    </row>
    <row r="82" spans="1:5" x14ac:dyDescent="0.25">
      <c r="A82">
        <v>248</v>
      </c>
      <c r="B82" t="s">
        <v>2291</v>
      </c>
      <c r="C82" t="s">
        <v>212</v>
      </c>
      <c r="D82" t="s">
        <v>206</v>
      </c>
      <c r="E82" s="361" t="s">
        <v>701</v>
      </c>
    </row>
    <row r="83" spans="1:5" x14ac:dyDescent="0.25">
      <c r="A83">
        <v>251</v>
      </c>
      <c r="B83" t="s">
        <v>2292</v>
      </c>
      <c r="C83" t="s">
        <v>212</v>
      </c>
      <c r="D83" t="s">
        <v>206</v>
      </c>
      <c r="E83" s="361" t="s">
        <v>551</v>
      </c>
    </row>
    <row r="84" spans="1:5" x14ac:dyDescent="0.25">
      <c r="A84">
        <v>252</v>
      </c>
      <c r="B84" t="s">
        <v>2293</v>
      </c>
      <c r="C84" t="s">
        <v>212</v>
      </c>
      <c r="D84" t="s">
        <v>206</v>
      </c>
      <c r="E84" s="361" t="s">
        <v>2284</v>
      </c>
    </row>
    <row r="85" spans="1:5" x14ac:dyDescent="0.25">
      <c r="A85">
        <v>253</v>
      </c>
      <c r="B85" t="s">
        <v>2294</v>
      </c>
      <c r="C85" t="s">
        <v>212</v>
      </c>
      <c r="D85" t="s">
        <v>204</v>
      </c>
      <c r="E85" s="361" t="s">
        <v>2295</v>
      </c>
    </row>
    <row r="86" spans="1:5" x14ac:dyDescent="0.25">
      <c r="A86">
        <v>296</v>
      </c>
      <c r="B86" t="s">
        <v>2296</v>
      </c>
      <c r="C86" t="s">
        <v>208</v>
      </c>
      <c r="D86" t="s">
        <v>206</v>
      </c>
      <c r="E86" s="361" t="s">
        <v>1892</v>
      </c>
    </row>
    <row r="87" spans="1:5" x14ac:dyDescent="0.25">
      <c r="A87">
        <v>297</v>
      </c>
      <c r="B87" t="s">
        <v>2297</v>
      </c>
      <c r="C87" t="s">
        <v>208</v>
      </c>
      <c r="D87" t="s">
        <v>206</v>
      </c>
      <c r="E87" s="361" t="s">
        <v>1723</v>
      </c>
    </row>
    <row r="88" spans="1:5" x14ac:dyDescent="0.25">
      <c r="A88">
        <v>298</v>
      </c>
      <c r="B88" t="s">
        <v>2298</v>
      </c>
      <c r="C88" t="s">
        <v>208</v>
      </c>
      <c r="D88" t="s">
        <v>206</v>
      </c>
      <c r="E88" s="361" t="s">
        <v>948</v>
      </c>
    </row>
    <row r="89" spans="1:5" x14ac:dyDescent="0.25">
      <c r="A89">
        <v>299</v>
      </c>
      <c r="B89" t="s">
        <v>2299</v>
      </c>
      <c r="C89" t="s">
        <v>208</v>
      </c>
      <c r="D89" t="s">
        <v>206</v>
      </c>
      <c r="E89" s="361" t="s">
        <v>1666</v>
      </c>
    </row>
    <row r="90" spans="1:5" x14ac:dyDescent="0.25">
      <c r="A90">
        <v>300</v>
      </c>
      <c r="B90" t="s">
        <v>2300</v>
      </c>
      <c r="C90" t="s">
        <v>208</v>
      </c>
      <c r="D90" t="s">
        <v>206</v>
      </c>
      <c r="E90" s="361" t="s">
        <v>475</v>
      </c>
    </row>
    <row r="91" spans="1:5" x14ac:dyDescent="0.25">
      <c r="A91">
        <v>301</v>
      </c>
      <c r="B91" t="s">
        <v>2301</v>
      </c>
      <c r="C91" t="s">
        <v>208</v>
      </c>
      <c r="D91" t="s">
        <v>204</v>
      </c>
      <c r="E91" s="361" t="s">
        <v>2302</v>
      </c>
    </row>
    <row r="92" spans="1:5" x14ac:dyDescent="0.25">
      <c r="A92">
        <v>303</v>
      </c>
      <c r="B92" t="s">
        <v>2303</v>
      </c>
      <c r="C92" t="s">
        <v>208</v>
      </c>
      <c r="D92" t="s">
        <v>206</v>
      </c>
      <c r="E92" s="361" t="s">
        <v>1371</v>
      </c>
    </row>
    <row r="93" spans="1:5" x14ac:dyDescent="0.25">
      <c r="A93">
        <v>305</v>
      </c>
      <c r="B93" t="s">
        <v>2304</v>
      </c>
      <c r="C93" t="s">
        <v>208</v>
      </c>
      <c r="D93" t="s">
        <v>206</v>
      </c>
      <c r="E93" s="361" t="s">
        <v>2305</v>
      </c>
    </row>
    <row r="94" spans="1:5" x14ac:dyDescent="0.25">
      <c r="A94">
        <v>306</v>
      </c>
      <c r="B94" t="s">
        <v>2306</v>
      </c>
      <c r="C94" t="s">
        <v>208</v>
      </c>
      <c r="D94" t="s">
        <v>206</v>
      </c>
      <c r="E94" s="361" t="s">
        <v>2011</v>
      </c>
    </row>
    <row r="95" spans="1:5" x14ac:dyDescent="0.25">
      <c r="A95">
        <v>307</v>
      </c>
      <c r="B95" t="s">
        <v>2307</v>
      </c>
      <c r="C95" t="s">
        <v>208</v>
      </c>
      <c r="D95" t="s">
        <v>206</v>
      </c>
      <c r="E95" s="361" t="s">
        <v>2308</v>
      </c>
    </row>
    <row r="96" spans="1:5" x14ac:dyDescent="0.25">
      <c r="A96">
        <v>308</v>
      </c>
      <c r="B96" t="s">
        <v>2309</v>
      </c>
      <c r="C96" t="s">
        <v>208</v>
      </c>
      <c r="D96" t="s">
        <v>206</v>
      </c>
      <c r="E96" s="361" t="s">
        <v>2310</v>
      </c>
    </row>
    <row r="97" spans="1:5" x14ac:dyDescent="0.25">
      <c r="A97">
        <v>309</v>
      </c>
      <c r="B97" t="s">
        <v>2311</v>
      </c>
      <c r="C97" t="s">
        <v>208</v>
      </c>
      <c r="D97" t="s">
        <v>206</v>
      </c>
      <c r="E97" s="361" t="s">
        <v>2312</v>
      </c>
    </row>
    <row r="98" spans="1:5" x14ac:dyDescent="0.25">
      <c r="A98">
        <v>310</v>
      </c>
      <c r="B98" t="s">
        <v>2313</v>
      </c>
      <c r="C98" t="s">
        <v>208</v>
      </c>
      <c r="D98" t="s">
        <v>206</v>
      </c>
      <c r="E98" s="361" t="s">
        <v>2314</v>
      </c>
    </row>
    <row r="99" spans="1:5" x14ac:dyDescent="0.25">
      <c r="A99">
        <v>311</v>
      </c>
      <c r="B99" t="s">
        <v>2315</v>
      </c>
      <c r="C99" t="s">
        <v>208</v>
      </c>
      <c r="D99" t="s">
        <v>206</v>
      </c>
      <c r="E99" s="361" t="s">
        <v>2316</v>
      </c>
    </row>
    <row r="100" spans="1:5" x14ac:dyDescent="0.25">
      <c r="A100">
        <v>318</v>
      </c>
      <c r="B100" t="s">
        <v>2317</v>
      </c>
      <c r="C100" t="s">
        <v>208</v>
      </c>
      <c r="D100" t="s">
        <v>206</v>
      </c>
      <c r="E100" s="361" t="s">
        <v>2318</v>
      </c>
    </row>
    <row r="101" spans="1:5" x14ac:dyDescent="0.25">
      <c r="A101">
        <v>319</v>
      </c>
      <c r="B101" t="s">
        <v>2319</v>
      </c>
      <c r="C101" t="s">
        <v>208</v>
      </c>
      <c r="D101" t="s">
        <v>206</v>
      </c>
      <c r="E101" s="361" t="s">
        <v>1033</v>
      </c>
    </row>
    <row r="102" spans="1:5" x14ac:dyDescent="0.25">
      <c r="A102">
        <v>325</v>
      </c>
      <c r="B102" t="s">
        <v>2320</v>
      </c>
      <c r="C102" t="s">
        <v>208</v>
      </c>
      <c r="D102" t="s">
        <v>206</v>
      </c>
      <c r="E102" s="361" t="s">
        <v>1074</v>
      </c>
    </row>
    <row r="103" spans="1:5" x14ac:dyDescent="0.25">
      <c r="A103">
        <v>328</v>
      </c>
      <c r="B103" t="s">
        <v>2321</v>
      </c>
      <c r="C103" t="s">
        <v>208</v>
      </c>
      <c r="D103" t="s">
        <v>206</v>
      </c>
      <c r="E103" s="361" t="s">
        <v>765</v>
      </c>
    </row>
    <row r="104" spans="1:5" x14ac:dyDescent="0.25">
      <c r="A104">
        <v>329</v>
      </c>
      <c r="B104" t="s">
        <v>2322</v>
      </c>
      <c r="C104" t="s">
        <v>208</v>
      </c>
      <c r="D104" t="s">
        <v>206</v>
      </c>
      <c r="E104" s="361" t="s">
        <v>1690</v>
      </c>
    </row>
    <row r="105" spans="1:5" x14ac:dyDescent="0.25">
      <c r="A105">
        <v>339</v>
      </c>
      <c r="B105" t="s">
        <v>2323</v>
      </c>
      <c r="C105" t="s">
        <v>213</v>
      </c>
      <c r="D105" t="s">
        <v>206</v>
      </c>
      <c r="E105" s="361" t="s">
        <v>581</v>
      </c>
    </row>
    <row r="106" spans="1:5" x14ac:dyDescent="0.25">
      <c r="A106">
        <v>340</v>
      </c>
      <c r="B106" t="s">
        <v>2324</v>
      </c>
      <c r="C106" t="s">
        <v>213</v>
      </c>
      <c r="D106" t="s">
        <v>206</v>
      </c>
      <c r="E106" s="361" t="s">
        <v>523</v>
      </c>
    </row>
    <row r="107" spans="1:5" x14ac:dyDescent="0.25">
      <c r="A107">
        <v>344</v>
      </c>
      <c r="B107" t="s">
        <v>2325</v>
      </c>
      <c r="C107" t="s">
        <v>203</v>
      </c>
      <c r="D107" t="s">
        <v>206</v>
      </c>
      <c r="E107" s="361" t="s">
        <v>2326</v>
      </c>
    </row>
    <row r="108" spans="1:5" x14ac:dyDescent="0.25">
      <c r="A108">
        <v>345</v>
      </c>
      <c r="B108" t="s">
        <v>2327</v>
      </c>
      <c r="C108" t="s">
        <v>203</v>
      </c>
      <c r="D108" t="s">
        <v>206</v>
      </c>
      <c r="E108" s="361" t="s">
        <v>2328</v>
      </c>
    </row>
    <row r="109" spans="1:5" x14ac:dyDescent="0.25">
      <c r="A109">
        <v>346</v>
      </c>
      <c r="B109" t="s">
        <v>2329</v>
      </c>
      <c r="C109" t="s">
        <v>203</v>
      </c>
      <c r="D109" t="s">
        <v>206</v>
      </c>
      <c r="E109" s="361" t="s">
        <v>2330</v>
      </c>
    </row>
    <row r="110" spans="1:5" x14ac:dyDescent="0.25">
      <c r="A110">
        <v>358</v>
      </c>
      <c r="B110" t="s">
        <v>2331</v>
      </c>
      <c r="C110" t="s">
        <v>208</v>
      </c>
      <c r="D110" t="s">
        <v>206</v>
      </c>
      <c r="E110" s="361" t="s">
        <v>509</v>
      </c>
    </row>
    <row r="111" spans="1:5" x14ac:dyDescent="0.25">
      <c r="A111">
        <v>359</v>
      </c>
      <c r="B111" t="s">
        <v>2332</v>
      </c>
      <c r="C111" t="s">
        <v>208</v>
      </c>
      <c r="D111" t="s">
        <v>206</v>
      </c>
      <c r="E111" s="361" t="s">
        <v>510</v>
      </c>
    </row>
    <row r="112" spans="1:5" x14ac:dyDescent="0.25">
      <c r="A112">
        <v>360</v>
      </c>
      <c r="B112" t="s">
        <v>2333</v>
      </c>
      <c r="C112" t="s">
        <v>208</v>
      </c>
      <c r="D112" t="s">
        <v>204</v>
      </c>
      <c r="E112" s="361" t="s">
        <v>511</v>
      </c>
    </row>
    <row r="113" spans="1:5" x14ac:dyDescent="0.25">
      <c r="A113">
        <v>365</v>
      </c>
      <c r="B113" t="s">
        <v>2334</v>
      </c>
      <c r="C113" t="s">
        <v>208</v>
      </c>
      <c r="D113" t="s">
        <v>206</v>
      </c>
      <c r="E113" s="361" t="s">
        <v>512</v>
      </c>
    </row>
    <row r="114" spans="1:5" x14ac:dyDescent="0.25">
      <c r="A114">
        <v>366</v>
      </c>
      <c r="B114" t="s">
        <v>2335</v>
      </c>
      <c r="C114" t="s">
        <v>205</v>
      </c>
      <c r="D114" t="s">
        <v>204</v>
      </c>
      <c r="E114" s="361" t="s">
        <v>1905</v>
      </c>
    </row>
    <row r="115" spans="1:5" x14ac:dyDescent="0.25">
      <c r="A115">
        <v>367</v>
      </c>
      <c r="B115" t="s">
        <v>2336</v>
      </c>
      <c r="C115" t="s">
        <v>205</v>
      </c>
      <c r="D115" t="s">
        <v>206</v>
      </c>
      <c r="E115" s="361" t="s">
        <v>2337</v>
      </c>
    </row>
    <row r="116" spans="1:5" x14ac:dyDescent="0.25">
      <c r="A116">
        <v>368</v>
      </c>
      <c r="B116" t="s">
        <v>2338</v>
      </c>
      <c r="C116" t="s">
        <v>205</v>
      </c>
      <c r="D116" t="s">
        <v>206</v>
      </c>
      <c r="E116" s="361" t="s">
        <v>2339</v>
      </c>
    </row>
    <row r="117" spans="1:5" x14ac:dyDescent="0.25">
      <c r="A117">
        <v>370</v>
      </c>
      <c r="B117" t="s">
        <v>2340</v>
      </c>
      <c r="C117" t="s">
        <v>205</v>
      </c>
      <c r="D117" t="s">
        <v>206</v>
      </c>
      <c r="E117" s="361" t="s">
        <v>1905</v>
      </c>
    </row>
    <row r="118" spans="1:5" x14ac:dyDescent="0.25">
      <c r="A118">
        <v>371</v>
      </c>
      <c r="B118" t="s">
        <v>2341</v>
      </c>
      <c r="C118" t="s">
        <v>203</v>
      </c>
      <c r="D118" t="s">
        <v>206</v>
      </c>
      <c r="E118" s="361" t="s">
        <v>1804</v>
      </c>
    </row>
    <row r="119" spans="1:5" x14ac:dyDescent="0.25">
      <c r="A119">
        <v>377</v>
      </c>
      <c r="B119" t="s">
        <v>2342</v>
      </c>
      <c r="C119" t="s">
        <v>208</v>
      </c>
      <c r="D119" t="s">
        <v>204</v>
      </c>
      <c r="E119" s="361" t="s">
        <v>2343</v>
      </c>
    </row>
    <row r="120" spans="1:5" x14ac:dyDescent="0.25">
      <c r="A120">
        <v>378</v>
      </c>
      <c r="B120" t="s">
        <v>2344</v>
      </c>
      <c r="C120" t="s">
        <v>212</v>
      </c>
      <c r="D120" t="s">
        <v>206</v>
      </c>
      <c r="E120" s="361" t="s">
        <v>835</v>
      </c>
    </row>
    <row r="121" spans="1:5" x14ac:dyDescent="0.25">
      <c r="A121">
        <v>379</v>
      </c>
      <c r="B121" t="s">
        <v>2345</v>
      </c>
      <c r="C121" t="s">
        <v>208</v>
      </c>
      <c r="D121" t="s">
        <v>209</v>
      </c>
      <c r="E121" s="361" t="s">
        <v>493</v>
      </c>
    </row>
    <row r="122" spans="1:5" x14ac:dyDescent="0.25">
      <c r="A122">
        <v>390</v>
      </c>
      <c r="B122" t="s">
        <v>2346</v>
      </c>
      <c r="C122" t="s">
        <v>208</v>
      </c>
      <c r="D122" t="s">
        <v>206</v>
      </c>
      <c r="E122" s="361" t="s">
        <v>514</v>
      </c>
    </row>
    <row r="123" spans="1:5" x14ac:dyDescent="0.25">
      <c r="A123">
        <v>392</v>
      </c>
      <c r="B123" t="s">
        <v>2347</v>
      </c>
      <c r="C123" t="s">
        <v>208</v>
      </c>
      <c r="D123" t="s">
        <v>206</v>
      </c>
      <c r="E123" s="361" t="s">
        <v>880</v>
      </c>
    </row>
    <row r="124" spans="1:5" x14ac:dyDescent="0.25">
      <c r="A124">
        <v>393</v>
      </c>
      <c r="B124" t="s">
        <v>2348</v>
      </c>
      <c r="C124" t="s">
        <v>208</v>
      </c>
      <c r="D124" t="s">
        <v>204</v>
      </c>
      <c r="E124" s="361" t="s">
        <v>1909</v>
      </c>
    </row>
    <row r="125" spans="1:5" x14ac:dyDescent="0.25">
      <c r="A125">
        <v>394</v>
      </c>
      <c r="B125" t="s">
        <v>2349</v>
      </c>
      <c r="C125" t="s">
        <v>208</v>
      </c>
      <c r="D125" t="s">
        <v>206</v>
      </c>
      <c r="E125" s="361" t="s">
        <v>2350</v>
      </c>
    </row>
    <row r="126" spans="1:5" x14ac:dyDescent="0.25">
      <c r="A126">
        <v>395</v>
      </c>
      <c r="B126" t="s">
        <v>2351</v>
      </c>
      <c r="C126" t="s">
        <v>208</v>
      </c>
      <c r="D126" t="s">
        <v>206</v>
      </c>
      <c r="E126" s="361" t="s">
        <v>1787</v>
      </c>
    </row>
    <row r="127" spans="1:5" x14ac:dyDescent="0.25">
      <c r="A127">
        <v>396</v>
      </c>
      <c r="B127" t="s">
        <v>2352</v>
      </c>
      <c r="C127" t="s">
        <v>208</v>
      </c>
      <c r="D127" t="s">
        <v>206</v>
      </c>
      <c r="E127" s="361" t="s">
        <v>2353</v>
      </c>
    </row>
    <row r="128" spans="1:5" x14ac:dyDescent="0.25">
      <c r="A128">
        <v>397</v>
      </c>
      <c r="B128" t="s">
        <v>2354</v>
      </c>
      <c r="C128" t="s">
        <v>208</v>
      </c>
      <c r="D128" t="s">
        <v>206</v>
      </c>
      <c r="E128" s="361" t="s">
        <v>700</v>
      </c>
    </row>
    <row r="129" spans="1:5" x14ac:dyDescent="0.25">
      <c r="A129">
        <v>398</v>
      </c>
      <c r="B129" t="s">
        <v>2355</v>
      </c>
      <c r="C129" t="s">
        <v>208</v>
      </c>
      <c r="D129" t="s">
        <v>206</v>
      </c>
      <c r="E129" s="361" t="s">
        <v>2356</v>
      </c>
    </row>
    <row r="130" spans="1:5" x14ac:dyDescent="0.25">
      <c r="A130">
        <v>399</v>
      </c>
      <c r="B130" t="s">
        <v>2357</v>
      </c>
      <c r="C130" t="s">
        <v>208</v>
      </c>
      <c r="D130" t="s">
        <v>206</v>
      </c>
      <c r="E130" s="361" t="s">
        <v>2240</v>
      </c>
    </row>
    <row r="131" spans="1:5" x14ac:dyDescent="0.25">
      <c r="A131">
        <v>400</v>
      </c>
      <c r="B131" t="s">
        <v>2358</v>
      </c>
      <c r="C131" t="s">
        <v>208</v>
      </c>
      <c r="D131" t="s">
        <v>206</v>
      </c>
      <c r="E131" s="361" t="s">
        <v>2359</v>
      </c>
    </row>
    <row r="132" spans="1:5" x14ac:dyDescent="0.25">
      <c r="A132">
        <v>402</v>
      </c>
      <c r="B132" t="s">
        <v>2360</v>
      </c>
      <c r="C132" t="s">
        <v>208</v>
      </c>
      <c r="D132" t="s">
        <v>206</v>
      </c>
      <c r="E132" s="361" t="s">
        <v>522</v>
      </c>
    </row>
    <row r="133" spans="1:5" x14ac:dyDescent="0.25">
      <c r="A133">
        <v>404</v>
      </c>
      <c r="B133" t="s">
        <v>2361</v>
      </c>
      <c r="C133" t="s">
        <v>213</v>
      </c>
      <c r="D133" t="s">
        <v>206</v>
      </c>
      <c r="E133" s="361" t="s">
        <v>1776</v>
      </c>
    </row>
    <row r="134" spans="1:5" x14ac:dyDescent="0.25">
      <c r="A134">
        <v>406</v>
      </c>
      <c r="B134" t="s">
        <v>2362</v>
      </c>
      <c r="C134" t="s">
        <v>208</v>
      </c>
      <c r="D134" t="s">
        <v>206</v>
      </c>
      <c r="E134" s="361" t="s">
        <v>2363</v>
      </c>
    </row>
    <row r="135" spans="1:5" x14ac:dyDescent="0.25">
      <c r="A135">
        <v>407</v>
      </c>
      <c r="B135" t="s">
        <v>2364</v>
      </c>
      <c r="C135" t="s">
        <v>203</v>
      </c>
      <c r="D135" t="s">
        <v>209</v>
      </c>
      <c r="E135" s="361" t="s">
        <v>2365</v>
      </c>
    </row>
    <row r="136" spans="1:5" x14ac:dyDescent="0.25">
      <c r="A136">
        <v>408</v>
      </c>
      <c r="B136" t="s">
        <v>2366</v>
      </c>
      <c r="C136" t="s">
        <v>208</v>
      </c>
      <c r="D136" t="s">
        <v>206</v>
      </c>
      <c r="E136" s="361" t="s">
        <v>2367</v>
      </c>
    </row>
    <row r="137" spans="1:5" x14ac:dyDescent="0.25">
      <c r="A137">
        <v>410</v>
      </c>
      <c r="B137" t="s">
        <v>2368</v>
      </c>
      <c r="C137" t="s">
        <v>208</v>
      </c>
      <c r="D137" t="s">
        <v>206</v>
      </c>
      <c r="E137" s="361" t="s">
        <v>2369</v>
      </c>
    </row>
    <row r="138" spans="1:5" x14ac:dyDescent="0.25">
      <c r="A138">
        <v>411</v>
      </c>
      <c r="B138" t="s">
        <v>2370</v>
      </c>
      <c r="C138" t="s">
        <v>208</v>
      </c>
      <c r="D138" t="s">
        <v>204</v>
      </c>
      <c r="E138" s="361" t="s">
        <v>1253</v>
      </c>
    </row>
    <row r="139" spans="1:5" x14ac:dyDescent="0.25">
      <c r="A139">
        <v>412</v>
      </c>
      <c r="B139" t="s">
        <v>2371</v>
      </c>
      <c r="C139" t="s">
        <v>208</v>
      </c>
      <c r="D139" t="s">
        <v>206</v>
      </c>
      <c r="E139" s="361" t="s">
        <v>2372</v>
      </c>
    </row>
    <row r="140" spans="1:5" x14ac:dyDescent="0.25">
      <c r="A140">
        <v>414</v>
      </c>
      <c r="B140" t="s">
        <v>2373</v>
      </c>
      <c r="C140" t="s">
        <v>208</v>
      </c>
      <c r="D140" t="s">
        <v>206</v>
      </c>
      <c r="E140" s="361" t="s">
        <v>526</v>
      </c>
    </row>
    <row r="141" spans="1:5" x14ac:dyDescent="0.25">
      <c r="A141">
        <v>415</v>
      </c>
      <c r="B141" t="s">
        <v>2374</v>
      </c>
      <c r="C141" t="s">
        <v>208</v>
      </c>
      <c r="D141" t="s">
        <v>206</v>
      </c>
      <c r="E141" s="361" t="s">
        <v>2375</v>
      </c>
    </row>
    <row r="142" spans="1:5" x14ac:dyDescent="0.25">
      <c r="A142">
        <v>416</v>
      </c>
      <c r="B142" t="s">
        <v>2376</v>
      </c>
      <c r="C142" t="s">
        <v>208</v>
      </c>
      <c r="D142" t="s">
        <v>206</v>
      </c>
      <c r="E142" s="361" t="s">
        <v>2377</v>
      </c>
    </row>
    <row r="143" spans="1:5" x14ac:dyDescent="0.25">
      <c r="A143">
        <v>417</v>
      </c>
      <c r="B143" t="s">
        <v>2378</v>
      </c>
      <c r="C143" t="s">
        <v>208</v>
      </c>
      <c r="D143" t="s">
        <v>206</v>
      </c>
      <c r="E143" s="361" t="s">
        <v>471</v>
      </c>
    </row>
    <row r="144" spans="1:5" x14ac:dyDescent="0.25">
      <c r="A144">
        <v>420</v>
      </c>
      <c r="B144" t="s">
        <v>2379</v>
      </c>
      <c r="C144" t="s">
        <v>208</v>
      </c>
      <c r="D144" t="s">
        <v>206</v>
      </c>
      <c r="E144" s="361" t="s">
        <v>527</v>
      </c>
    </row>
    <row r="145" spans="1:5" x14ac:dyDescent="0.25">
      <c r="A145">
        <v>421</v>
      </c>
      <c r="B145" t="s">
        <v>2380</v>
      </c>
      <c r="C145" t="s">
        <v>208</v>
      </c>
      <c r="D145" t="s">
        <v>209</v>
      </c>
      <c r="E145" s="361" t="s">
        <v>528</v>
      </c>
    </row>
    <row r="146" spans="1:5" x14ac:dyDescent="0.25">
      <c r="A146">
        <v>425</v>
      </c>
      <c r="B146" t="s">
        <v>2381</v>
      </c>
      <c r="C146" t="s">
        <v>208</v>
      </c>
      <c r="D146" t="s">
        <v>206</v>
      </c>
      <c r="E146" s="361" t="s">
        <v>2382</v>
      </c>
    </row>
    <row r="147" spans="1:5" x14ac:dyDescent="0.25">
      <c r="A147">
        <v>426</v>
      </c>
      <c r="B147" t="s">
        <v>2383</v>
      </c>
      <c r="C147" t="s">
        <v>208</v>
      </c>
      <c r="D147" t="s">
        <v>206</v>
      </c>
      <c r="E147" s="361" t="s">
        <v>1199</v>
      </c>
    </row>
    <row r="148" spans="1:5" x14ac:dyDescent="0.25">
      <c r="A148">
        <v>427</v>
      </c>
      <c r="B148" t="s">
        <v>2384</v>
      </c>
      <c r="C148" t="s">
        <v>208</v>
      </c>
      <c r="D148" t="s">
        <v>206</v>
      </c>
      <c r="E148" s="361" t="s">
        <v>530</v>
      </c>
    </row>
    <row r="149" spans="1:5" x14ac:dyDescent="0.25">
      <c r="A149">
        <v>428</v>
      </c>
      <c r="B149" t="s">
        <v>2385</v>
      </c>
      <c r="C149" t="s">
        <v>208</v>
      </c>
      <c r="D149" t="s">
        <v>209</v>
      </c>
      <c r="E149" s="361" t="s">
        <v>531</v>
      </c>
    </row>
    <row r="150" spans="1:5" x14ac:dyDescent="0.25">
      <c r="A150">
        <v>429</v>
      </c>
      <c r="B150" t="s">
        <v>2386</v>
      </c>
      <c r="C150" t="s">
        <v>208</v>
      </c>
      <c r="D150" t="s">
        <v>209</v>
      </c>
      <c r="E150" s="361" t="s">
        <v>532</v>
      </c>
    </row>
    <row r="151" spans="1:5" x14ac:dyDescent="0.25">
      <c r="A151">
        <v>430</v>
      </c>
      <c r="B151" t="s">
        <v>2387</v>
      </c>
      <c r="C151" t="s">
        <v>208</v>
      </c>
      <c r="D151" t="s">
        <v>209</v>
      </c>
      <c r="E151" s="361" t="s">
        <v>533</v>
      </c>
    </row>
    <row r="152" spans="1:5" x14ac:dyDescent="0.25">
      <c r="A152">
        <v>431</v>
      </c>
      <c r="B152" t="s">
        <v>2388</v>
      </c>
      <c r="C152" t="s">
        <v>208</v>
      </c>
      <c r="D152" t="s">
        <v>209</v>
      </c>
      <c r="E152" s="361" t="s">
        <v>534</v>
      </c>
    </row>
    <row r="153" spans="1:5" x14ac:dyDescent="0.25">
      <c r="A153">
        <v>432</v>
      </c>
      <c r="B153" t="s">
        <v>2389</v>
      </c>
      <c r="C153" t="s">
        <v>208</v>
      </c>
      <c r="D153" t="s">
        <v>209</v>
      </c>
      <c r="E153" s="361" t="s">
        <v>535</v>
      </c>
    </row>
    <row r="154" spans="1:5" x14ac:dyDescent="0.25">
      <c r="A154">
        <v>433</v>
      </c>
      <c r="B154" t="s">
        <v>2390</v>
      </c>
      <c r="C154" t="s">
        <v>208</v>
      </c>
      <c r="D154" t="s">
        <v>209</v>
      </c>
      <c r="E154" s="361" t="s">
        <v>536</v>
      </c>
    </row>
    <row r="155" spans="1:5" x14ac:dyDescent="0.25">
      <c r="A155">
        <v>436</v>
      </c>
      <c r="B155" t="s">
        <v>2391</v>
      </c>
      <c r="C155" t="s">
        <v>208</v>
      </c>
      <c r="D155" t="s">
        <v>209</v>
      </c>
      <c r="E155" s="361" t="s">
        <v>537</v>
      </c>
    </row>
    <row r="156" spans="1:5" x14ac:dyDescent="0.25">
      <c r="A156">
        <v>437</v>
      </c>
      <c r="B156" t="s">
        <v>2392</v>
      </c>
      <c r="C156" t="s">
        <v>208</v>
      </c>
      <c r="D156" t="s">
        <v>209</v>
      </c>
      <c r="E156" s="361" t="s">
        <v>538</v>
      </c>
    </row>
    <row r="157" spans="1:5" x14ac:dyDescent="0.25">
      <c r="A157">
        <v>439</v>
      </c>
      <c r="B157" t="s">
        <v>2393</v>
      </c>
      <c r="C157" t="s">
        <v>208</v>
      </c>
      <c r="D157" t="s">
        <v>209</v>
      </c>
      <c r="E157" s="361" t="s">
        <v>539</v>
      </c>
    </row>
    <row r="158" spans="1:5" x14ac:dyDescent="0.25">
      <c r="A158">
        <v>441</v>
      </c>
      <c r="B158" t="s">
        <v>2394</v>
      </c>
      <c r="C158" t="s">
        <v>208</v>
      </c>
      <c r="D158" t="s">
        <v>209</v>
      </c>
      <c r="E158" s="361" t="s">
        <v>540</v>
      </c>
    </row>
    <row r="159" spans="1:5" x14ac:dyDescent="0.25">
      <c r="A159">
        <v>442</v>
      </c>
      <c r="B159" t="s">
        <v>2395</v>
      </c>
      <c r="C159" t="s">
        <v>208</v>
      </c>
      <c r="D159" t="s">
        <v>209</v>
      </c>
      <c r="E159" s="361" t="s">
        <v>541</v>
      </c>
    </row>
    <row r="160" spans="1:5" x14ac:dyDescent="0.25">
      <c r="A160">
        <v>444</v>
      </c>
      <c r="B160" t="s">
        <v>2396</v>
      </c>
      <c r="C160" t="s">
        <v>208</v>
      </c>
      <c r="D160" t="s">
        <v>206</v>
      </c>
      <c r="E160" s="361" t="s">
        <v>542</v>
      </c>
    </row>
    <row r="161" spans="1:5" x14ac:dyDescent="0.25">
      <c r="A161">
        <v>445</v>
      </c>
      <c r="B161" t="s">
        <v>2397</v>
      </c>
      <c r="C161" t="s">
        <v>208</v>
      </c>
      <c r="D161" t="s">
        <v>206</v>
      </c>
      <c r="E161" s="361" t="s">
        <v>543</v>
      </c>
    </row>
    <row r="162" spans="1:5" x14ac:dyDescent="0.25">
      <c r="A162">
        <v>509</v>
      </c>
      <c r="B162" t="s">
        <v>2398</v>
      </c>
      <c r="C162" t="s">
        <v>203</v>
      </c>
      <c r="D162" t="s">
        <v>206</v>
      </c>
      <c r="E162" s="361" t="s">
        <v>2399</v>
      </c>
    </row>
    <row r="163" spans="1:5" x14ac:dyDescent="0.25">
      <c r="A163">
        <v>510</v>
      </c>
      <c r="B163" t="s">
        <v>2400</v>
      </c>
      <c r="C163" t="s">
        <v>203</v>
      </c>
      <c r="D163" t="s">
        <v>206</v>
      </c>
      <c r="E163" s="361" t="s">
        <v>2401</v>
      </c>
    </row>
    <row r="164" spans="1:5" x14ac:dyDescent="0.25">
      <c r="A164">
        <v>511</v>
      </c>
      <c r="B164" t="s">
        <v>2402</v>
      </c>
      <c r="C164" t="s">
        <v>207</v>
      </c>
      <c r="D164" t="s">
        <v>204</v>
      </c>
      <c r="E164" s="361" t="s">
        <v>2403</v>
      </c>
    </row>
    <row r="165" spans="1:5" x14ac:dyDescent="0.25">
      <c r="A165">
        <v>516</v>
      </c>
      <c r="B165" t="s">
        <v>2404</v>
      </c>
      <c r="C165" t="s">
        <v>203</v>
      </c>
      <c r="D165" t="s">
        <v>206</v>
      </c>
      <c r="E165" s="361" t="s">
        <v>2405</v>
      </c>
    </row>
    <row r="166" spans="1:5" x14ac:dyDescent="0.25">
      <c r="A166">
        <v>517</v>
      </c>
      <c r="B166" t="s">
        <v>2406</v>
      </c>
      <c r="C166" t="s">
        <v>207</v>
      </c>
      <c r="D166" t="s">
        <v>206</v>
      </c>
      <c r="E166" s="361" t="s">
        <v>2407</v>
      </c>
    </row>
    <row r="167" spans="1:5" x14ac:dyDescent="0.25">
      <c r="A167">
        <v>532</v>
      </c>
      <c r="B167" t="s">
        <v>2408</v>
      </c>
      <c r="C167" t="s">
        <v>212</v>
      </c>
      <c r="D167" t="s">
        <v>206</v>
      </c>
      <c r="E167" s="361" t="s">
        <v>2409</v>
      </c>
    </row>
    <row r="168" spans="1:5" x14ac:dyDescent="0.25">
      <c r="A168">
        <v>533</v>
      </c>
      <c r="B168" t="s">
        <v>2410</v>
      </c>
      <c r="C168" t="s">
        <v>214</v>
      </c>
      <c r="D168" t="s">
        <v>206</v>
      </c>
      <c r="E168" s="361" t="s">
        <v>2411</v>
      </c>
    </row>
    <row r="169" spans="1:5" x14ac:dyDescent="0.25">
      <c r="A169">
        <v>536</v>
      </c>
      <c r="B169" t="s">
        <v>2412</v>
      </c>
      <c r="C169" t="s">
        <v>214</v>
      </c>
      <c r="D169" t="s">
        <v>204</v>
      </c>
      <c r="E169" s="361" t="s">
        <v>2413</v>
      </c>
    </row>
    <row r="170" spans="1:5" x14ac:dyDescent="0.25">
      <c r="A170">
        <v>540</v>
      </c>
      <c r="B170" t="s">
        <v>2414</v>
      </c>
      <c r="C170" t="s">
        <v>208</v>
      </c>
      <c r="D170" t="s">
        <v>206</v>
      </c>
      <c r="E170" s="361" t="s">
        <v>2415</v>
      </c>
    </row>
    <row r="171" spans="1:5" x14ac:dyDescent="0.25">
      <c r="A171">
        <v>541</v>
      </c>
      <c r="B171" t="s">
        <v>2416</v>
      </c>
      <c r="C171" t="s">
        <v>208</v>
      </c>
      <c r="D171" t="s">
        <v>204</v>
      </c>
      <c r="E171" s="361" t="s">
        <v>2417</v>
      </c>
    </row>
    <row r="172" spans="1:5" x14ac:dyDescent="0.25">
      <c r="A172">
        <v>542</v>
      </c>
      <c r="B172" t="s">
        <v>2418</v>
      </c>
      <c r="C172" t="s">
        <v>208</v>
      </c>
      <c r="D172" t="s">
        <v>206</v>
      </c>
      <c r="E172" s="361" t="s">
        <v>2419</v>
      </c>
    </row>
    <row r="173" spans="1:5" x14ac:dyDescent="0.25">
      <c r="A173">
        <v>546</v>
      </c>
      <c r="B173" t="s">
        <v>2420</v>
      </c>
      <c r="C173" t="s">
        <v>203</v>
      </c>
      <c r="D173" t="s">
        <v>204</v>
      </c>
      <c r="E173" s="361" t="s">
        <v>2421</v>
      </c>
    </row>
    <row r="174" spans="1:5" x14ac:dyDescent="0.25">
      <c r="A174">
        <v>547</v>
      </c>
      <c r="B174" t="s">
        <v>2422</v>
      </c>
      <c r="C174" t="s">
        <v>213</v>
      </c>
      <c r="D174" t="s">
        <v>206</v>
      </c>
      <c r="E174" s="361" t="s">
        <v>2423</v>
      </c>
    </row>
    <row r="175" spans="1:5" x14ac:dyDescent="0.25">
      <c r="A175">
        <v>549</v>
      </c>
      <c r="B175" t="s">
        <v>2424</v>
      </c>
      <c r="C175" t="s">
        <v>213</v>
      </c>
      <c r="D175" t="s">
        <v>206</v>
      </c>
      <c r="E175" s="361" t="s">
        <v>2425</v>
      </c>
    </row>
    <row r="176" spans="1:5" x14ac:dyDescent="0.25">
      <c r="A176">
        <v>551</v>
      </c>
      <c r="B176" t="s">
        <v>2426</v>
      </c>
      <c r="C176" t="s">
        <v>213</v>
      </c>
      <c r="D176" t="s">
        <v>206</v>
      </c>
      <c r="E176" s="361" t="s">
        <v>2427</v>
      </c>
    </row>
    <row r="177" spans="1:5" x14ac:dyDescent="0.25">
      <c r="A177">
        <v>552</v>
      </c>
      <c r="B177" t="s">
        <v>2428</v>
      </c>
      <c r="C177" t="s">
        <v>213</v>
      </c>
      <c r="D177" t="s">
        <v>206</v>
      </c>
      <c r="E177" s="361" t="s">
        <v>2429</v>
      </c>
    </row>
    <row r="178" spans="1:5" x14ac:dyDescent="0.25">
      <c r="A178">
        <v>555</v>
      </c>
      <c r="B178" t="s">
        <v>2430</v>
      </c>
      <c r="C178" t="s">
        <v>213</v>
      </c>
      <c r="D178" t="s">
        <v>206</v>
      </c>
      <c r="E178" s="361" t="s">
        <v>1324</v>
      </c>
    </row>
    <row r="179" spans="1:5" x14ac:dyDescent="0.25">
      <c r="A179">
        <v>557</v>
      </c>
      <c r="B179" t="s">
        <v>2431</v>
      </c>
      <c r="C179" t="s">
        <v>213</v>
      </c>
      <c r="D179" t="s">
        <v>206</v>
      </c>
      <c r="E179" s="361" t="s">
        <v>2432</v>
      </c>
    </row>
    <row r="180" spans="1:5" x14ac:dyDescent="0.25">
      <c r="A180">
        <v>559</v>
      </c>
      <c r="B180" t="s">
        <v>2433</v>
      </c>
      <c r="C180" t="s">
        <v>213</v>
      </c>
      <c r="D180" t="s">
        <v>206</v>
      </c>
      <c r="E180" s="361" t="s">
        <v>2434</v>
      </c>
    </row>
    <row r="181" spans="1:5" x14ac:dyDescent="0.25">
      <c r="A181">
        <v>560</v>
      </c>
      <c r="B181" t="s">
        <v>2435</v>
      </c>
      <c r="C181" t="s">
        <v>213</v>
      </c>
      <c r="D181" t="s">
        <v>206</v>
      </c>
      <c r="E181" s="361" t="s">
        <v>2436</v>
      </c>
    </row>
    <row r="182" spans="1:5" x14ac:dyDescent="0.25">
      <c r="A182">
        <v>563</v>
      </c>
      <c r="B182" t="s">
        <v>2437</v>
      </c>
      <c r="C182" t="s">
        <v>213</v>
      </c>
      <c r="D182" t="s">
        <v>206</v>
      </c>
      <c r="E182" s="361" t="s">
        <v>2438</v>
      </c>
    </row>
    <row r="183" spans="1:5" x14ac:dyDescent="0.25">
      <c r="A183">
        <v>565</v>
      </c>
      <c r="B183" t="s">
        <v>2439</v>
      </c>
      <c r="C183" t="s">
        <v>213</v>
      </c>
      <c r="D183" t="s">
        <v>206</v>
      </c>
      <c r="E183" s="361" t="s">
        <v>1599</v>
      </c>
    </row>
    <row r="184" spans="1:5" x14ac:dyDescent="0.25">
      <c r="A184">
        <v>566</v>
      </c>
      <c r="B184" t="s">
        <v>2440</v>
      </c>
      <c r="C184" t="s">
        <v>213</v>
      </c>
      <c r="D184" t="s">
        <v>206</v>
      </c>
      <c r="E184" s="361" t="s">
        <v>1920</v>
      </c>
    </row>
    <row r="185" spans="1:5" x14ac:dyDescent="0.25">
      <c r="A185">
        <v>567</v>
      </c>
      <c r="B185" t="s">
        <v>2441</v>
      </c>
      <c r="C185" t="s">
        <v>213</v>
      </c>
      <c r="D185" t="s">
        <v>206</v>
      </c>
      <c r="E185" s="361" t="s">
        <v>2442</v>
      </c>
    </row>
    <row r="186" spans="1:5" x14ac:dyDescent="0.25">
      <c r="A186">
        <v>568</v>
      </c>
      <c r="B186" t="s">
        <v>2443</v>
      </c>
      <c r="C186" t="s">
        <v>213</v>
      </c>
      <c r="D186" t="s">
        <v>206</v>
      </c>
      <c r="E186" s="361" t="s">
        <v>2444</v>
      </c>
    </row>
    <row r="187" spans="1:5" x14ac:dyDescent="0.25">
      <c r="A187">
        <v>574</v>
      </c>
      <c r="B187" t="s">
        <v>2445</v>
      </c>
      <c r="C187" t="s">
        <v>213</v>
      </c>
      <c r="D187" t="s">
        <v>206</v>
      </c>
      <c r="E187" s="361" t="s">
        <v>2446</v>
      </c>
    </row>
    <row r="188" spans="1:5" x14ac:dyDescent="0.25">
      <c r="A188">
        <v>583</v>
      </c>
      <c r="B188" t="s">
        <v>2447</v>
      </c>
      <c r="C188" t="s">
        <v>203</v>
      </c>
      <c r="D188" t="s">
        <v>209</v>
      </c>
      <c r="E188" s="361" t="s">
        <v>2448</v>
      </c>
    </row>
    <row r="189" spans="1:5" x14ac:dyDescent="0.25">
      <c r="A189">
        <v>584</v>
      </c>
      <c r="B189" t="s">
        <v>2449</v>
      </c>
      <c r="C189" t="s">
        <v>213</v>
      </c>
      <c r="D189" t="s">
        <v>209</v>
      </c>
      <c r="E189" s="361" t="s">
        <v>2450</v>
      </c>
    </row>
    <row r="190" spans="1:5" x14ac:dyDescent="0.25">
      <c r="A190">
        <v>585</v>
      </c>
      <c r="B190" t="s">
        <v>2451</v>
      </c>
      <c r="C190" t="s">
        <v>203</v>
      </c>
      <c r="D190" t="s">
        <v>209</v>
      </c>
      <c r="E190" s="361" t="s">
        <v>2452</v>
      </c>
    </row>
    <row r="191" spans="1:5" x14ac:dyDescent="0.25">
      <c r="A191">
        <v>586</v>
      </c>
      <c r="B191" t="s">
        <v>2453</v>
      </c>
      <c r="C191" t="s">
        <v>213</v>
      </c>
      <c r="D191" t="s">
        <v>209</v>
      </c>
      <c r="E191" s="361" t="s">
        <v>2454</v>
      </c>
    </row>
    <row r="192" spans="1:5" x14ac:dyDescent="0.25">
      <c r="A192">
        <v>587</v>
      </c>
      <c r="B192" t="s">
        <v>2455</v>
      </c>
      <c r="C192" t="s">
        <v>203</v>
      </c>
      <c r="D192" t="s">
        <v>209</v>
      </c>
      <c r="E192" s="361" t="s">
        <v>2456</v>
      </c>
    </row>
    <row r="193" spans="1:5" x14ac:dyDescent="0.25">
      <c r="A193">
        <v>588</v>
      </c>
      <c r="B193" t="s">
        <v>2457</v>
      </c>
      <c r="C193" t="s">
        <v>213</v>
      </c>
      <c r="D193" t="s">
        <v>209</v>
      </c>
      <c r="E193" s="361" t="s">
        <v>2458</v>
      </c>
    </row>
    <row r="194" spans="1:5" x14ac:dyDescent="0.25">
      <c r="A194">
        <v>589</v>
      </c>
      <c r="B194" t="s">
        <v>2459</v>
      </c>
      <c r="C194" t="s">
        <v>213</v>
      </c>
      <c r="D194" t="s">
        <v>209</v>
      </c>
      <c r="E194" s="361" t="s">
        <v>2460</v>
      </c>
    </row>
    <row r="195" spans="1:5" x14ac:dyDescent="0.25">
      <c r="A195">
        <v>590</v>
      </c>
      <c r="B195" t="s">
        <v>2461</v>
      </c>
      <c r="C195" t="s">
        <v>203</v>
      </c>
      <c r="D195" t="s">
        <v>209</v>
      </c>
      <c r="E195" s="361" t="s">
        <v>2462</v>
      </c>
    </row>
    <row r="196" spans="1:5" x14ac:dyDescent="0.25">
      <c r="A196">
        <v>591</v>
      </c>
      <c r="B196" t="s">
        <v>2463</v>
      </c>
      <c r="C196" t="s">
        <v>203</v>
      </c>
      <c r="D196" t="s">
        <v>209</v>
      </c>
      <c r="E196" s="361" t="s">
        <v>2452</v>
      </c>
    </row>
    <row r="197" spans="1:5" x14ac:dyDescent="0.25">
      <c r="A197">
        <v>592</v>
      </c>
      <c r="B197" t="s">
        <v>2464</v>
      </c>
      <c r="C197" t="s">
        <v>203</v>
      </c>
      <c r="D197" t="s">
        <v>209</v>
      </c>
      <c r="E197" s="361" t="s">
        <v>2456</v>
      </c>
    </row>
    <row r="198" spans="1:5" x14ac:dyDescent="0.25">
      <c r="A198">
        <v>599</v>
      </c>
      <c r="B198" t="s">
        <v>2465</v>
      </c>
      <c r="C198" t="s">
        <v>214</v>
      </c>
      <c r="D198" t="s">
        <v>206</v>
      </c>
      <c r="E198" s="361" t="s">
        <v>2466</v>
      </c>
    </row>
    <row r="199" spans="1:5" x14ac:dyDescent="0.25">
      <c r="A199">
        <v>626</v>
      </c>
      <c r="B199" t="s">
        <v>2467</v>
      </c>
      <c r="C199" t="s">
        <v>203</v>
      </c>
      <c r="D199" t="s">
        <v>204</v>
      </c>
      <c r="E199" s="361" t="s">
        <v>987</v>
      </c>
    </row>
    <row r="200" spans="1:5" x14ac:dyDescent="0.25">
      <c r="A200">
        <v>647</v>
      </c>
      <c r="B200" t="s">
        <v>2468</v>
      </c>
      <c r="C200" t="s">
        <v>212</v>
      </c>
      <c r="D200" t="s">
        <v>206</v>
      </c>
      <c r="E200" s="361" t="s">
        <v>1347</v>
      </c>
    </row>
    <row r="201" spans="1:5" x14ac:dyDescent="0.25">
      <c r="A201">
        <v>650</v>
      </c>
      <c r="B201" t="s">
        <v>2469</v>
      </c>
      <c r="C201" t="s">
        <v>208</v>
      </c>
      <c r="D201" t="s">
        <v>204</v>
      </c>
      <c r="E201" s="361" t="s">
        <v>2470</v>
      </c>
    </row>
    <row r="202" spans="1:5" x14ac:dyDescent="0.25">
      <c r="A202">
        <v>651</v>
      </c>
      <c r="B202" t="s">
        <v>2471</v>
      </c>
      <c r="C202" t="s">
        <v>208</v>
      </c>
      <c r="D202" t="s">
        <v>206</v>
      </c>
      <c r="E202" s="361" t="s">
        <v>2472</v>
      </c>
    </row>
    <row r="203" spans="1:5" x14ac:dyDescent="0.25">
      <c r="A203">
        <v>652</v>
      </c>
      <c r="B203" t="s">
        <v>2473</v>
      </c>
      <c r="C203" t="s">
        <v>214</v>
      </c>
      <c r="D203" t="s">
        <v>209</v>
      </c>
      <c r="E203" s="361" t="s">
        <v>2474</v>
      </c>
    </row>
    <row r="204" spans="1:5" x14ac:dyDescent="0.25">
      <c r="A204">
        <v>654</v>
      </c>
      <c r="B204" t="s">
        <v>2475</v>
      </c>
      <c r="C204" t="s">
        <v>208</v>
      </c>
      <c r="D204" t="s">
        <v>206</v>
      </c>
      <c r="E204" s="361" t="s">
        <v>1803</v>
      </c>
    </row>
    <row r="205" spans="1:5" x14ac:dyDescent="0.25">
      <c r="A205">
        <v>658</v>
      </c>
      <c r="B205" t="s">
        <v>2476</v>
      </c>
      <c r="C205" t="s">
        <v>208</v>
      </c>
      <c r="D205" t="s">
        <v>206</v>
      </c>
      <c r="E205" s="361" t="s">
        <v>944</v>
      </c>
    </row>
    <row r="206" spans="1:5" x14ac:dyDescent="0.25">
      <c r="A206">
        <v>659</v>
      </c>
      <c r="B206" t="s">
        <v>2477</v>
      </c>
      <c r="C206" t="s">
        <v>208</v>
      </c>
      <c r="D206" t="s">
        <v>206</v>
      </c>
      <c r="E206" s="361" t="s">
        <v>1786</v>
      </c>
    </row>
    <row r="207" spans="1:5" x14ac:dyDescent="0.25">
      <c r="A207">
        <v>660</v>
      </c>
      <c r="B207" t="s">
        <v>2478</v>
      </c>
      <c r="C207" t="s">
        <v>208</v>
      </c>
      <c r="D207" t="s">
        <v>206</v>
      </c>
      <c r="E207" s="361" t="s">
        <v>1689</v>
      </c>
    </row>
    <row r="208" spans="1:5" x14ac:dyDescent="0.25">
      <c r="A208">
        <v>665</v>
      </c>
      <c r="B208" t="s">
        <v>2479</v>
      </c>
      <c r="C208" t="s">
        <v>208</v>
      </c>
      <c r="D208" t="s">
        <v>206</v>
      </c>
      <c r="E208" s="361" t="s">
        <v>2480</v>
      </c>
    </row>
    <row r="209" spans="1:5" x14ac:dyDescent="0.25">
      <c r="A209">
        <v>666</v>
      </c>
      <c r="B209" t="s">
        <v>2481</v>
      </c>
      <c r="C209" t="s">
        <v>208</v>
      </c>
      <c r="D209" t="s">
        <v>206</v>
      </c>
      <c r="E209" s="361" t="s">
        <v>2482</v>
      </c>
    </row>
    <row r="210" spans="1:5" x14ac:dyDescent="0.25">
      <c r="A210">
        <v>668</v>
      </c>
      <c r="B210" t="s">
        <v>2483</v>
      </c>
      <c r="C210" t="s">
        <v>208</v>
      </c>
      <c r="D210" t="s">
        <v>206</v>
      </c>
      <c r="E210" s="361" t="s">
        <v>2122</v>
      </c>
    </row>
    <row r="211" spans="1:5" x14ac:dyDescent="0.25">
      <c r="A211">
        <v>672</v>
      </c>
      <c r="B211" t="s">
        <v>2484</v>
      </c>
      <c r="C211" t="s">
        <v>208</v>
      </c>
      <c r="D211" t="s">
        <v>206</v>
      </c>
      <c r="E211" s="361" t="s">
        <v>2485</v>
      </c>
    </row>
    <row r="212" spans="1:5" x14ac:dyDescent="0.25">
      <c r="A212">
        <v>674</v>
      </c>
      <c r="B212" t="s">
        <v>2486</v>
      </c>
      <c r="C212" t="s">
        <v>214</v>
      </c>
      <c r="D212" t="s">
        <v>209</v>
      </c>
      <c r="E212" s="361" t="s">
        <v>2487</v>
      </c>
    </row>
    <row r="213" spans="1:5" x14ac:dyDescent="0.25">
      <c r="A213">
        <v>679</v>
      </c>
      <c r="B213" t="s">
        <v>2488</v>
      </c>
      <c r="C213" t="s">
        <v>214</v>
      </c>
      <c r="D213" t="s">
        <v>206</v>
      </c>
      <c r="E213" s="361" t="s">
        <v>560</v>
      </c>
    </row>
    <row r="214" spans="1:5" x14ac:dyDescent="0.25">
      <c r="A214">
        <v>695</v>
      </c>
      <c r="B214" t="s">
        <v>2489</v>
      </c>
      <c r="C214" t="s">
        <v>214</v>
      </c>
      <c r="D214" t="s">
        <v>206</v>
      </c>
      <c r="E214" s="361" t="s">
        <v>561</v>
      </c>
    </row>
    <row r="215" spans="1:5" x14ac:dyDescent="0.25">
      <c r="A215">
        <v>709</v>
      </c>
      <c r="B215" t="s">
        <v>2490</v>
      </c>
      <c r="C215" t="s">
        <v>214</v>
      </c>
      <c r="D215" t="s">
        <v>209</v>
      </c>
      <c r="E215" s="361" t="s">
        <v>2491</v>
      </c>
    </row>
    <row r="216" spans="1:5" x14ac:dyDescent="0.25">
      <c r="A216">
        <v>711</v>
      </c>
      <c r="B216" t="s">
        <v>2492</v>
      </c>
      <c r="C216" t="s">
        <v>214</v>
      </c>
      <c r="D216" t="s">
        <v>206</v>
      </c>
      <c r="E216" s="361" t="s">
        <v>562</v>
      </c>
    </row>
    <row r="217" spans="1:5" x14ac:dyDescent="0.25">
      <c r="A217">
        <v>712</v>
      </c>
      <c r="B217" t="s">
        <v>2493</v>
      </c>
      <c r="C217" t="s">
        <v>214</v>
      </c>
      <c r="D217" t="s">
        <v>206</v>
      </c>
      <c r="E217" s="361" t="s">
        <v>563</v>
      </c>
    </row>
    <row r="218" spans="1:5" x14ac:dyDescent="0.25">
      <c r="A218">
        <v>715</v>
      </c>
      <c r="B218" t="s">
        <v>2494</v>
      </c>
      <c r="C218" t="s">
        <v>208</v>
      </c>
      <c r="D218" t="s">
        <v>204</v>
      </c>
      <c r="E218" s="361" t="s">
        <v>2495</v>
      </c>
    </row>
    <row r="219" spans="1:5" x14ac:dyDescent="0.25">
      <c r="A219">
        <v>716</v>
      </c>
      <c r="B219" t="s">
        <v>2496</v>
      </c>
      <c r="C219" t="s">
        <v>208</v>
      </c>
      <c r="D219" t="s">
        <v>206</v>
      </c>
      <c r="E219" s="361" t="s">
        <v>2497</v>
      </c>
    </row>
    <row r="220" spans="1:5" x14ac:dyDescent="0.25">
      <c r="A220">
        <v>718</v>
      </c>
      <c r="B220" t="s">
        <v>2498</v>
      </c>
      <c r="C220" t="s">
        <v>208</v>
      </c>
      <c r="D220" t="s">
        <v>206</v>
      </c>
      <c r="E220" s="361" t="s">
        <v>840</v>
      </c>
    </row>
    <row r="221" spans="1:5" x14ac:dyDescent="0.25">
      <c r="A221">
        <v>723</v>
      </c>
      <c r="B221" t="s">
        <v>2499</v>
      </c>
      <c r="C221" t="s">
        <v>208</v>
      </c>
      <c r="D221" t="s">
        <v>206</v>
      </c>
      <c r="E221" s="361" t="s">
        <v>2500</v>
      </c>
    </row>
    <row r="222" spans="1:5" x14ac:dyDescent="0.25">
      <c r="A222">
        <v>729</v>
      </c>
      <c r="B222" t="s">
        <v>2501</v>
      </c>
      <c r="C222" t="s">
        <v>208</v>
      </c>
      <c r="D222" t="s">
        <v>204</v>
      </c>
      <c r="E222" s="361" t="s">
        <v>2502</v>
      </c>
    </row>
    <row r="223" spans="1:5" x14ac:dyDescent="0.25">
      <c r="A223">
        <v>730</v>
      </c>
      <c r="B223" t="s">
        <v>2503</v>
      </c>
      <c r="C223" t="s">
        <v>208</v>
      </c>
      <c r="D223" t="s">
        <v>206</v>
      </c>
      <c r="E223" s="361" t="s">
        <v>2504</v>
      </c>
    </row>
    <row r="224" spans="1:5" x14ac:dyDescent="0.25">
      <c r="A224">
        <v>731</v>
      </c>
      <c r="B224" t="s">
        <v>2505</v>
      </c>
      <c r="C224" t="s">
        <v>208</v>
      </c>
      <c r="D224" t="s">
        <v>206</v>
      </c>
      <c r="E224" s="361" t="s">
        <v>2506</v>
      </c>
    </row>
    <row r="225" spans="1:5" x14ac:dyDescent="0.25">
      <c r="A225">
        <v>732</v>
      </c>
      <c r="B225" t="s">
        <v>2507</v>
      </c>
      <c r="C225" t="s">
        <v>208</v>
      </c>
      <c r="D225" t="s">
        <v>206</v>
      </c>
      <c r="E225" s="361" t="s">
        <v>2508</v>
      </c>
    </row>
    <row r="226" spans="1:5" x14ac:dyDescent="0.25">
      <c r="A226">
        <v>733</v>
      </c>
      <c r="B226" t="s">
        <v>2509</v>
      </c>
      <c r="C226" t="s">
        <v>208</v>
      </c>
      <c r="D226" t="s">
        <v>206</v>
      </c>
      <c r="E226" s="361" t="s">
        <v>2510</v>
      </c>
    </row>
    <row r="227" spans="1:5" x14ac:dyDescent="0.25">
      <c r="A227">
        <v>734</v>
      </c>
      <c r="B227" t="s">
        <v>2511</v>
      </c>
      <c r="C227" t="s">
        <v>208</v>
      </c>
      <c r="D227" t="s">
        <v>206</v>
      </c>
      <c r="E227" s="361" t="s">
        <v>2512</v>
      </c>
    </row>
    <row r="228" spans="1:5" x14ac:dyDescent="0.25">
      <c r="A228">
        <v>735</v>
      </c>
      <c r="B228" t="s">
        <v>2513</v>
      </c>
      <c r="C228" t="s">
        <v>208</v>
      </c>
      <c r="D228" t="s">
        <v>206</v>
      </c>
      <c r="E228" s="361" t="s">
        <v>2514</v>
      </c>
    </row>
    <row r="229" spans="1:5" x14ac:dyDescent="0.25">
      <c r="A229">
        <v>736</v>
      </c>
      <c r="B229" t="s">
        <v>2515</v>
      </c>
      <c r="C229" t="s">
        <v>208</v>
      </c>
      <c r="D229" t="s">
        <v>206</v>
      </c>
      <c r="E229" s="361" t="s">
        <v>2516</v>
      </c>
    </row>
    <row r="230" spans="1:5" x14ac:dyDescent="0.25">
      <c r="A230">
        <v>737</v>
      </c>
      <c r="B230" t="s">
        <v>2517</v>
      </c>
      <c r="C230" t="s">
        <v>208</v>
      </c>
      <c r="D230" t="s">
        <v>206</v>
      </c>
      <c r="E230" s="361" t="s">
        <v>2518</v>
      </c>
    </row>
    <row r="231" spans="1:5" x14ac:dyDescent="0.25">
      <c r="A231">
        <v>738</v>
      </c>
      <c r="B231" t="s">
        <v>2519</v>
      </c>
      <c r="C231" t="s">
        <v>208</v>
      </c>
      <c r="D231" t="s">
        <v>206</v>
      </c>
      <c r="E231" s="361" t="s">
        <v>2520</v>
      </c>
    </row>
    <row r="232" spans="1:5" x14ac:dyDescent="0.25">
      <c r="A232">
        <v>740</v>
      </c>
      <c r="B232" t="s">
        <v>2521</v>
      </c>
      <c r="C232" t="s">
        <v>208</v>
      </c>
      <c r="D232" t="s">
        <v>206</v>
      </c>
      <c r="E232" s="361" t="s">
        <v>2522</v>
      </c>
    </row>
    <row r="233" spans="1:5" x14ac:dyDescent="0.25">
      <c r="A233">
        <v>743</v>
      </c>
      <c r="B233" t="s">
        <v>2523</v>
      </c>
      <c r="C233" t="s">
        <v>212</v>
      </c>
      <c r="D233" t="s">
        <v>204</v>
      </c>
      <c r="E233" s="361" t="s">
        <v>566</v>
      </c>
    </row>
    <row r="234" spans="1:5" x14ac:dyDescent="0.25">
      <c r="A234">
        <v>746</v>
      </c>
      <c r="B234" t="s">
        <v>2524</v>
      </c>
      <c r="C234" t="s">
        <v>208</v>
      </c>
      <c r="D234" t="s">
        <v>209</v>
      </c>
      <c r="E234" s="361" t="s">
        <v>2525</v>
      </c>
    </row>
    <row r="235" spans="1:5" x14ac:dyDescent="0.25">
      <c r="A235">
        <v>749</v>
      </c>
      <c r="B235" t="s">
        <v>2526</v>
      </c>
      <c r="C235" t="s">
        <v>208</v>
      </c>
      <c r="D235" t="s">
        <v>209</v>
      </c>
      <c r="E235" s="361" t="s">
        <v>567</v>
      </c>
    </row>
    <row r="236" spans="1:5" x14ac:dyDescent="0.25">
      <c r="A236">
        <v>750</v>
      </c>
      <c r="B236" t="s">
        <v>2527</v>
      </c>
      <c r="C236" t="s">
        <v>208</v>
      </c>
      <c r="D236" t="s">
        <v>209</v>
      </c>
      <c r="E236" s="361" t="s">
        <v>568</v>
      </c>
    </row>
    <row r="237" spans="1:5" x14ac:dyDescent="0.25">
      <c r="A237">
        <v>751</v>
      </c>
      <c r="B237" t="s">
        <v>2528</v>
      </c>
      <c r="C237" t="s">
        <v>208</v>
      </c>
      <c r="D237" t="s">
        <v>209</v>
      </c>
      <c r="E237" s="361" t="s">
        <v>569</v>
      </c>
    </row>
    <row r="238" spans="1:5" x14ac:dyDescent="0.25">
      <c r="A238">
        <v>754</v>
      </c>
      <c r="B238" t="s">
        <v>2529</v>
      </c>
      <c r="C238" t="s">
        <v>208</v>
      </c>
      <c r="D238" t="s">
        <v>209</v>
      </c>
      <c r="E238" s="361" t="s">
        <v>570</v>
      </c>
    </row>
    <row r="239" spans="1:5" x14ac:dyDescent="0.25">
      <c r="A239">
        <v>755</v>
      </c>
      <c r="B239" t="s">
        <v>2530</v>
      </c>
      <c r="C239" t="s">
        <v>208</v>
      </c>
      <c r="D239" t="s">
        <v>209</v>
      </c>
      <c r="E239" s="361" t="s">
        <v>571</v>
      </c>
    </row>
    <row r="240" spans="1:5" x14ac:dyDescent="0.25">
      <c r="A240">
        <v>756</v>
      </c>
      <c r="B240" t="s">
        <v>2531</v>
      </c>
      <c r="C240" t="s">
        <v>208</v>
      </c>
      <c r="D240" t="s">
        <v>209</v>
      </c>
      <c r="E240" s="361" t="s">
        <v>572</v>
      </c>
    </row>
    <row r="241" spans="1:5" x14ac:dyDescent="0.25">
      <c r="A241">
        <v>757</v>
      </c>
      <c r="B241" t="s">
        <v>2532</v>
      </c>
      <c r="C241" t="s">
        <v>208</v>
      </c>
      <c r="D241" t="s">
        <v>209</v>
      </c>
      <c r="E241" s="361" t="s">
        <v>573</v>
      </c>
    </row>
    <row r="242" spans="1:5" x14ac:dyDescent="0.25">
      <c r="A242">
        <v>759</v>
      </c>
      <c r="B242" t="s">
        <v>2533</v>
      </c>
      <c r="C242" t="s">
        <v>208</v>
      </c>
      <c r="D242" t="s">
        <v>209</v>
      </c>
      <c r="E242" s="361" t="s">
        <v>574</v>
      </c>
    </row>
    <row r="243" spans="1:5" x14ac:dyDescent="0.25">
      <c r="A243">
        <v>760</v>
      </c>
      <c r="B243" t="s">
        <v>2534</v>
      </c>
      <c r="C243" t="s">
        <v>208</v>
      </c>
      <c r="D243" t="s">
        <v>209</v>
      </c>
      <c r="E243" s="361" t="s">
        <v>575</v>
      </c>
    </row>
    <row r="244" spans="1:5" x14ac:dyDescent="0.25">
      <c r="A244">
        <v>761</v>
      </c>
      <c r="B244" t="s">
        <v>2535</v>
      </c>
      <c r="C244" t="s">
        <v>208</v>
      </c>
      <c r="D244" t="s">
        <v>209</v>
      </c>
      <c r="E244" s="361" t="s">
        <v>576</v>
      </c>
    </row>
    <row r="245" spans="1:5" x14ac:dyDescent="0.25">
      <c r="A245">
        <v>764</v>
      </c>
      <c r="B245" t="s">
        <v>2536</v>
      </c>
      <c r="C245" t="s">
        <v>208</v>
      </c>
      <c r="D245" t="s">
        <v>209</v>
      </c>
      <c r="E245" s="361" t="s">
        <v>2537</v>
      </c>
    </row>
    <row r="246" spans="1:5" x14ac:dyDescent="0.25">
      <c r="A246">
        <v>765</v>
      </c>
      <c r="B246" t="s">
        <v>2538</v>
      </c>
      <c r="C246" t="s">
        <v>208</v>
      </c>
      <c r="D246" t="s">
        <v>209</v>
      </c>
      <c r="E246" s="361" t="s">
        <v>2537</v>
      </c>
    </row>
    <row r="247" spans="1:5" x14ac:dyDescent="0.25">
      <c r="A247">
        <v>766</v>
      </c>
      <c r="B247" t="s">
        <v>2539</v>
      </c>
      <c r="C247" t="s">
        <v>208</v>
      </c>
      <c r="D247" t="s">
        <v>209</v>
      </c>
      <c r="E247" s="361" t="s">
        <v>888</v>
      </c>
    </row>
    <row r="248" spans="1:5" x14ac:dyDescent="0.25">
      <c r="A248">
        <v>767</v>
      </c>
      <c r="B248" t="s">
        <v>2540</v>
      </c>
      <c r="C248" t="s">
        <v>208</v>
      </c>
      <c r="D248" t="s">
        <v>209</v>
      </c>
      <c r="E248" s="361" t="s">
        <v>888</v>
      </c>
    </row>
    <row r="249" spans="1:5" x14ac:dyDescent="0.25">
      <c r="A249">
        <v>768</v>
      </c>
      <c r="B249" t="s">
        <v>2541</v>
      </c>
      <c r="C249" t="s">
        <v>208</v>
      </c>
      <c r="D249" t="s">
        <v>209</v>
      </c>
      <c r="E249" s="361" t="s">
        <v>2542</v>
      </c>
    </row>
    <row r="250" spans="1:5" x14ac:dyDescent="0.25">
      <c r="A250">
        <v>769</v>
      </c>
      <c r="B250" t="s">
        <v>2543</v>
      </c>
      <c r="C250" t="s">
        <v>208</v>
      </c>
      <c r="D250" t="s">
        <v>209</v>
      </c>
      <c r="E250" s="361" t="s">
        <v>2542</v>
      </c>
    </row>
    <row r="251" spans="1:5" x14ac:dyDescent="0.25">
      <c r="A251">
        <v>770</v>
      </c>
      <c r="B251" t="s">
        <v>2544</v>
      </c>
      <c r="C251" t="s">
        <v>208</v>
      </c>
      <c r="D251" t="s">
        <v>209</v>
      </c>
      <c r="E251" s="361" t="s">
        <v>903</v>
      </c>
    </row>
    <row r="252" spans="1:5" x14ac:dyDescent="0.25">
      <c r="A252">
        <v>771</v>
      </c>
      <c r="B252" t="s">
        <v>2545</v>
      </c>
      <c r="C252" t="s">
        <v>208</v>
      </c>
      <c r="D252" t="s">
        <v>209</v>
      </c>
      <c r="E252" s="361" t="s">
        <v>2546</v>
      </c>
    </row>
    <row r="253" spans="1:5" x14ac:dyDescent="0.25">
      <c r="A253">
        <v>772</v>
      </c>
      <c r="B253" t="s">
        <v>2547</v>
      </c>
      <c r="C253" t="s">
        <v>208</v>
      </c>
      <c r="D253" t="s">
        <v>209</v>
      </c>
      <c r="E253" s="361" t="s">
        <v>2546</v>
      </c>
    </row>
    <row r="254" spans="1:5" x14ac:dyDescent="0.25">
      <c r="A254">
        <v>773</v>
      </c>
      <c r="B254" t="s">
        <v>2548</v>
      </c>
      <c r="C254" t="s">
        <v>208</v>
      </c>
      <c r="D254" t="s">
        <v>209</v>
      </c>
      <c r="E254" s="361" t="s">
        <v>2549</v>
      </c>
    </row>
    <row r="255" spans="1:5" x14ac:dyDescent="0.25">
      <c r="A255">
        <v>774</v>
      </c>
      <c r="B255" t="s">
        <v>2550</v>
      </c>
      <c r="C255" t="s">
        <v>208</v>
      </c>
      <c r="D255" t="s">
        <v>209</v>
      </c>
      <c r="E255" s="361" t="s">
        <v>2549</v>
      </c>
    </row>
    <row r="256" spans="1:5" x14ac:dyDescent="0.25">
      <c r="A256">
        <v>775</v>
      </c>
      <c r="B256" t="s">
        <v>2551</v>
      </c>
      <c r="C256" t="s">
        <v>208</v>
      </c>
      <c r="D256" t="s">
        <v>209</v>
      </c>
      <c r="E256" s="361" t="s">
        <v>2549</v>
      </c>
    </row>
    <row r="257" spans="1:5" x14ac:dyDescent="0.25">
      <c r="A257">
        <v>776</v>
      </c>
      <c r="B257" t="s">
        <v>2552</v>
      </c>
      <c r="C257" t="s">
        <v>208</v>
      </c>
      <c r="D257" t="s">
        <v>209</v>
      </c>
      <c r="E257" s="361" t="s">
        <v>2553</v>
      </c>
    </row>
    <row r="258" spans="1:5" x14ac:dyDescent="0.25">
      <c r="A258">
        <v>777</v>
      </c>
      <c r="B258" t="s">
        <v>2554</v>
      </c>
      <c r="C258" t="s">
        <v>208</v>
      </c>
      <c r="D258" t="s">
        <v>209</v>
      </c>
      <c r="E258" s="361" t="s">
        <v>2555</v>
      </c>
    </row>
    <row r="259" spans="1:5" x14ac:dyDescent="0.25">
      <c r="A259">
        <v>778</v>
      </c>
      <c r="B259" t="s">
        <v>2556</v>
      </c>
      <c r="C259" t="s">
        <v>208</v>
      </c>
      <c r="D259" t="s">
        <v>209</v>
      </c>
      <c r="E259" s="361" t="s">
        <v>2553</v>
      </c>
    </row>
    <row r="260" spans="1:5" x14ac:dyDescent="0.25">
      <c r="A260">
        <v>779</v>
      </c>
      <c r="B260" t="s">
        <v>2557</v>
      </c>
      <c r="C260" t="s">
        <v>208</v>
      </c>
      <c r="D260" t="s">
        <v>209</v>
      </c>
      <c r="E260" s="361" t="s">
        <v>1273</v>
      </c>
    </row>
    <row r="261" spans="1:5" x14ac:dyDescent="0.25">
      <c r="A261">
        <v>780</v>
      </c>
      <c r="B261" t="s">
        <v>2558</v>
      </c>
      <c r="C261" t="s">
        <v>208</v>
      </c>
      <c r="D261" t="s">
        <v>209</v>
      </c>
      <c r="E261" s="361" t="s">
        <v>2559</v>
      </c>
    </row>
    <row r="262" spans="1:5" x14ac:dyDescent="0.25">
      <c r="A262">
        <v>781</v>
      </c>
      <c r="B262" t="s">
        <v>2560</v>
      </c>
      <c r="C262" t="s">
        <v>208</v>
      </c>
      <c r="D262" t="s">
        <v>209</v>
      </c>
      <c r="E262" s="361" t="s">
        <v>2561</v>
      </c>
    </row>
    <row r="263" spans="1:5" x14ac:dyDescent="0.25">
      <c r="A263">
        <v>782</v>
      </c>
      <c r="B263" t="s">
        <v>2562</v>
      </c>
      <c r="C263" t="s">
        <v>208</v>
      </c>
      <c r="D263" t="s">
        <v>209</v>
      </c>
      <c r="E263" s="361" t="s">
        <v>2561</v>
      </c>
    </row>
    <row r="264" spans="1:5" x14ac:dyDescent="0.25">
      <c r="A264">
        <v>783</v>
      </c>
      <c r="B264" t="s">
        <v>2563</v>
      </c>
      <c r="C264" t="s">
        <v>208</v>
      </c>
      <c r="D264" t="s">
        <v>209</v>
      </c>
      <c r="E264" s="361" t="s">
        <v>2564</v>
      </c>
    </row>
    <row r="265" spans="1:5" x14ac:dyDescent="0.25">
      <c r="A265">
        <v>784</v>
      </c>
      <c r="B265" t="s">
        <v>2565</v>
      </c>
      <c r="C265" t="s">
        <v>208</v>
      </c>
      <c r="D265" t="s">
        <v>209</v>
      </c>
      <c r="E265" s="361" t="s">
        <v>2566</v>
      </c>
    </row>
    <row r="266" spans="1:5" x14ac:dyDescent="0.25">
      <c r="A266">
        <v>785</v>
      </c>
      <c r="B266" t="s">
        <v>2567</v>
      </c>
      <c r="C266" t="s">
        <v>208</v>
      </c>
      <c r="D266" t="s">
        <v>209</v>
      </c>
      <c r="E266" s="361" t="s">
        <v>2568</v>
      </c>
    </row>
    <row r="267" spans="1:5" x14ac:dyDescent="0.25">
      <c r="A267">
        <v>786</v>
      </c>
      <c r="B267" t="s">
        <v>2569</v>
      </c>
      <c r="C267" t="s">
        <v>208</v>
      </c>
      <c r="D267" t="s">
        <v>209</v>
      </c>
      <c r="E267" s="361" t="s">
        <v>2561</v>
      </c>
    </row>
    <row r="268" spans="1:5" x14ac:dyDescent="0.25">
      <c r="A268">
        <v>787</v>
      </c>
      <c r="B268" t="s">
        <v>2570</v>
      </c>
      <c r="C268" t="s">
        <v>208</v>
      </c>
      <c r="D268" t="s">
        <v>209</v>
      </c>
      <c r="E268" s="361" t="s">
        <v>2549</v>
      </c>
    </row>
    <row r="269" spans="1:5" x14ac:dyDescent="0.25">
      <c r="A269">
        <v>788</v>
      </c>
      <c r="B269" t="s">
        <v>2571</v>
      </c>
      <c r="C269" t="s">
        <v>208</v>
      </c>
      <c r="D269" t="s">
        <v>209</v>
      </c>
      <c r="E269" s="361" t="s">
        <v>2546</v>
      </c>
    </row>
    <row r="270" spans="1:5" x14ac:dyDescent="0.25">
      <c r="A270">
        <v>789</v>
      </c>
      <c r="B270" t="s">
        <v>2572</v>
      </c>
      <c r="C270" t="s">
        <v>208</v>
      </c>
      <c r="D270" t="s">
        <v>209</v>
      </c>
      <c r="E270" s="361" t="s">
        <v>1827</v>
      </c>
    </row>
    <row r="271" spans="1:5" x14ac:dyDescent="0.25">
      <c r="A271">
        <v>790</v>
      </c>
      <c r="B271" t="s">
        <v>2573</v>
      </c>
      <c r="C271" t="s">
        <v>208</v>
      </c>
      <c r="D271" t="s">
        <v>209</v>
      </c>
      <c r="E271" s="361" t="s">
        <v>888</v>
      </c>
    </row>
    <row r="272" spans="1:5" x14ac:dyDescent="0.25">
      <c r="A272">
        <v>791</v>
      </c>
      <c r="B272" t="s">
        <v>2574</v>
      </c>
      <c r="C272" t="s">
        <v>208</v>
      </c>
      <c r="D272" t="s">
        <v>209</v>
      </c>
      <c r="E272" s="361" t="s">
        <v>888</v>
      </c>
    </row>
    <row r="273" spans="1:5" x14ac:dyDescent="0.25">
      <c r="A273">
        <v>792</v>
      </c>
      <c r="B273" t="s">
        <v>2575</v>
      </c>
      <c r="C273" t="s">
        <v>208</v>
      </c>
      <c r="D273" t="s">
        <v>206</v>
      </c>
      <c r="E273" s="361" t="s">
        <v>582</v>
      </c>
    </row>
    <row r="274" spans="1:5" x14ac:dyDescent="0.25">
      <c r="A274">
        <v>796</v>
      </c>
      <c r="B274" t="s">
        <v>2576</v>
      </c>
      <c r="C274" t="s">
        <v>208</v>
      </c>
      <c r="D274" t="s">
        <v>206</v>
      </c>
      <c r="E274" s="361" t="s">
        <v>825</v>
      </c>
    </row>
    <row r="275" spans="1:5" x14ac:dyDescent="0.25">
      <c r="A275">
        <v>797</v>
      </c>
      <c r="B275" t="s">
        <v>2577</v>
      </c>
      <c r="C275" t="s">
        <v>208</v>
      </c>
      <c r="D275" t="s">
        <v>206</v>
      </c>
      <c r="E275" s="361" t="s">
        <v>2578</v>
      </c>
    </row>
    <row r="276" spans="1:5" x14ac:dyDescent="0.25">
      <c r="A276">
        <v>798</v>
      </c>
      <c r="B276" t="s">
        <v>2579</v>
      </c>
      <c r="C276" t="s">
        <v>208</v>
      </c>
      <c r="D276" t="s">
        <v>206</v>
      </c>
      <c r="E276" s="361" t="s">
        <v>507</v>
      </c>
    </row>
    <row r="277" spans="1:5" x14ac:dyDescent="0.25">
      <c r="A277">
        <v>799</v>
      </c>
      <c r="B277" t="s">
        <v>2580</v>
      </c>
      <c r="C277" t="s">
        <v>208</v>
      </c>
      <c r="D277" t="s">
        <v>206</v>
      </c>
      <c r="E277" s="361" t="s">
        <v>1715</v>
      </c>
    </row>
    <row r="278" spans="1:5" x14ac:dyDescent="0.25">
      <c r="A278">
        <v>812</v>
      </c>
      <c r="B278" t="s">
        <v>2581</v>
      </c>
      <c r="C278" t="s">
        <v>208</v>
      </c>
      <c r="D278" t="s">
        <v>206</v>
      </c>
      <c r="E278" s="361" t="s">
        <v>845</v>
      </c>
    </row>
    <row r="279" spans="1:5" x14ac:dyDescent="0.25">
      <c r="A279">
        <v>813</v>
      </c>
      <c r="B279" t="s">
        <v>2582</v>
      </c>
      <c r="C279" t="s">
        <v>208</v>
      </c>
      <c r="D279" t="s">
        <v>206</v>
      </c>
      <c r="E279" s="361" t="s">
        <v>1803</v>
      </c>
    </row>
    <row r="280" spans="1:5" x14ac:dyDescent="0.25">
      <c r="A280">
        <v>814</v>
      </c>
      <c r="B280" t="s">
        <v>2583</v>
      </c>
      <c r="C280" t="s">
        <v>208</v>
      </c>
      <c r="D280" t="s">
        <v>206</v>
      </c>
      <c r="E280" s="361" t="s">
        <v>2584</v>
      </c>
    </row>
    <row r="281" spans="1:5" x14ac:dyDescent="0.25">
      <c r="A281">
        <v>816</v>
      </c>
      <c r="B281" t="s">
        <v>2585</v>
      </c>
      <c r="C281" t="s">
        <v>208</v>
      </c>
      <c r="D281" t="s">
        <v>206</v>
      </c>
      <c r="E281" s="361" t="s">
        <v>1301</v>
      </c>
    </row>
    <row r="282" spans="1:5" x14ac:dyDescent="0.25">
      <c r="A282">
        <v>818</v>
      </c>
      <c r="B282" t="s">
        <v>2586</v>
      </c>
      <c r="C282" t="s">
        <v>208</v>
      </c>
      <c r="D282" t="s">
        <v>206</v>
      </c>
      <c r="E282" s="361" t="s">
        <v>2587</v>
      </c>
    </row>
    <row r="283" spans="1:5" x14ac:dyDescent="0.25">
      <c r="A283">
        <v>819</v>
      </c>
      <c r="B283" t="s">
        <v>2588</v>
      </c>
      <c r="C283" t="s">
        <v>208</v>
      </c>
      <c r="D283" t="s">
        <v>206</v>
      </c>
      <c r="E283" s="361" t="s">
        <v>834</v>
      </c>
    </row>
    <row r="284" spans="1:5" x14ac:dyDescent="0.25">
      <c r="A284">
        <v>820</v>
      </c>
      <c r="B284" t="s">
        <v>2589</v>
      </c>
      <c r="C284" t="s">
        <v>208</v>
      </c>
      <c r="D284" t="s">
        <v>206</v>
      </c>
      <c r="E284" s="361" t="s">
        <v>2590</v>
      </c>
    </row>
    <row r="285" spans="1:5" x14ac:dyDescent="0.25">
      <c r="A285">
        <v>821</v>
      </c>
      <c r="B285" t="s">
        <v>2591</v>
      </c>
      <c r="C285" t="s">
        <v>208</v>
      </c>
      <c r="D285" t="s">
        <v>206</v>
      </c>
      <c r="E285" s="361" t="s">
        <v>2592</v>
      </c>
    </row>
    <row r="286" spans="1:5" x14ac:dyDescent="0.25">
      <c r="A286">
        <v>822</v>
      </c>
      <c r="B286" t="s">
        <v>2593</v>
      </c>
      <c r="C286" t="s">
        <v>208</v>
      </c>
      <c r="D286" t="s">
        <v>206</v>
      </c>
      <c r="E286" s="361" t="s">
        <v>2594</v>
      </c>
    </row>
    <row r="287" spans="1:5" x14ac:dyDescent="0.25">
      <c r="A287">
        <v>828</v>
      </c>
      <c r="B287" t="s">
        <v>2595</v>
      </c>
      <c r="C287" t="s">
        <v>208</v>
      </c>
      <c r="D287" t="s">
        <v>206</v>
      </c>
      <c r="E287" s="361" t="s">
        <v>647</v>
      </c>
    </row>
    <row r="288" spans="1:5" x14ac:dyDescent="0.25">
      <c r="A288">
        <v>829</v>
      </c>
      <c r="B288" t="s">
        <v>2596</v>
      </c>
      <c r="C288" t="s">
        <v>208</v>
      </c>
      <c r="D288" t="s">
        <v>206</v>
      </c>
      <c r="E288" s="361" t="s">
        <v>2597</v>
      </c>
    </row>
    <row r="289" spans="1:5" x14ac:dyDescent="0.25">
      <c r="A289">
        <v>832</v>
      </c>
      <c r="B289" t="s">
        <v>2598</v>
      </c>
      <c r="C289" t="s">
        <v>208</v>
      </c>
      <c r="D289" t="s">
        <v>206</v>
      </c>
      <c r="E289" s="361" t="s">
        <v>2599</v>
      </c>
    </row>
    <row r="290" spans="1:5" x14ac:dyDescent="0.25">
      <c r="A290">
        <v>834</v>
      </c>
      <c r="B290" t="s">
        <v>2600</v>
      </c>
      <c r="C290" t="s">
        <v>208</v>
      </c>
      <c r="D290" t="s">
        <v>206</v>
      </c>
      <c r="E290" s="361" t="s">
        <v>1788</v>
      </c>
    </row>
    <row r="291" spans="1:5" x14ac:dyDescent="0.25">
      <c r="A291">
        <v>841</v>
      </c>
      <c r="B291" t="s">
        <v>2601</v>
      </c>
      <c r="C291" t="s">
        <v>203</v>
      </c>
      <c r="D291" t="s">
        <v>206</v>
      </c>
      <c r="E291" s="361" t="s">
        <v>2602</v>
      </c>
    </row>
    <row r="292" spans="1:5" x14ac:dyDescent="0.25">
      <c r="A292">
        <v>842</v>
      </c>
      <c r="B292" t="s">
        <v>2603</v>
      </c>
      <c r="C292" t="s">
        <v>203</v>
      </c>
      <c r="D292" t="s">
        <v>206</v>
      </c>
      <c r="E292" s="361" t="s">
        <v>1382</v>
      </c>
    </row>
    <row r="293" spans="1:5" x14ac:dyDescent="0.25">
      <c r="A293">
        <v>857</v>
      </c>
      <c r="B293" t="s">
        <v>2604</v>
      </c>
      <c r="C293" t="s">
        <v>213</v>
      </c>
      <c r="D293" t="s">
        <v>206</v>
      </c>
      <c r="E293" s="361" t="s">
        <v>2605</v>
      </c>
    </row>
    <row r="294" spans="1:5" x14ac:dyDescent="0.25">
      <c r="A294">
        <v>862</v>
      </c>
      <c r="B294" t="s">
        <v>2606</v>
      </c>
      <c r="C294" t="s">
        <v>213</v>
      </c>
      <c r="D294" t="s">
        <v>206</v>
      </c>
      <c r="E294" s="361" t="s">
        <v>2607</v>
      </c>
    </row>
    <row r="295" spans="1:5" x14ac:dyDescent="0.25">
      <c r="A295">
        <v>863</v>
      </c>
      <c r="B295" t="s">
        <v>2608</v>
      </c>
      <c r="C295" t="s">
        <v>213</v>
      </c>
      <c r="D295" t="s">
        <v>206</v>
      </c>
      <c r="E295" s="361" t="s">
        <v>969</v>
      </c>
    </row>
    <row r="296" spans="1:5" x14ac:dyDescent="0.25">
      <c r="A296">
        <v>864</v>
      </c>
      <c r="B296" t="s">
        <v>2609</v>
      </c>
      <c r="C296" t="s">
        <v>213</v>
      </c>
      <c r="D296" t="s">
        <v>206</v>
      </c>
      <c r="E296" s="361" t="s">
        <v>2610</v>
      </c>
    </row>
    <row r="297" spans="1:5" x14ac:dyDescent="0.25">
      <c r="A297">
        <v>865</v>
      </c>
      <c r="B297" t="s">
        <v>2611</v>
      </c>
      <c r="C297" t="s">
        <v>213</v>
      </c>
      <c r="D297" t="s">
        <v>206</v>
      </c>
      <c r="E297" s="361" t="s">
        <v>2612</v>
      </c>
    </row>
    <row r="298" spans="1:5" x14ac:dyDescent="0.25">
      <c r="A298">
        <v>866</v>
      </c>
      <c r="B298" t="s">
        <v>2613</v>
      </c>
      <c r="C298" t="s">
        <v>213</v>
      </c>
      <c r="D298" t="s">
        <v>206</v>
      </c>
      <c r="E298" s="361" t="s">
        <v>2614</v>
      </c>
    </row>
    <row r="299" spans="1:5" x14ac:dyDescent="0.25">
      <c r="A299">
        <v>867</v>
      </c>
      <c r="B299" t="s">
        <v>2615</v>
      </c>
      <c r="C299" t="s">
        <v>213</v>
      </c>
      <c r="D299" t="s">
        <v>206</v>
      </c>
      <c r="E299" s="361" t="s">
        <v>2616</v>
      </c>
    </row>
    <row r="300" spans="1:5" x14ac:dyDescent="0.25">
      <c r="A300">
        <v>868</v>
      </c>
      <c r="B300" t="s">
        <v>2617</v>
      </c>
      <c r="C300" t="s">
        <v>213</v>
      </c>
      <c r="D300" t="s">
        <v>206</v>
      </c>
      <c r="E300" s="361" t="s">
        <v>618</v>
      </c>
    </row>
    <row r="301" spans="1:5" x14ac:dyDescent="0.25">
      <c r="A301">
        <v>892</v>
      </c>
      <c r="B301" t="s">
        <v>2618</v>
      </c>
      <c r="C301" t="s">
        <v>213</v>
      </c>
      <c r="D301" t="s">
        <v>206</v>
      </c>
      <c r="E301" s="361" t="s">
        <v>2619</v>
      </c>
    </row>
    <row r="302" spans="1:5" x14ac:dyDescent="0.25">
      <c r="A302">
        <v>937</v>
      </c>
      <c r="B302" t="s">
        <v>2620</v>
      </c>
      <c r="C302" t="s">
        <v>213</v>
      </c>
      <c r="D302" t="s">
        <v>206</v>
      </c>
      <c r="E302" s="361" t="s">
        <v>2621</v>
      </c>
    </row>
    <row r="303" spans="1:5" x14ac:dyDescent="0.25">
      <c r="A303">
        <v>938</v>
      </c>
      <c r="B303" t="s">
        <v>2622</v>
      </c>
      <c r="C303" t="s">
        <v>213</v>
      </c>
      <c r="D303" t="s">
        <v>206</v>
      </c>
      <c r="E303" s="361" t="s">
        <v>1957</v>
      </c>
    </row>
    <row r="304" spans="1:5" x14ac:dyDescent="0.25">
      <c r="A304">
        <v>939</v>
      </c>
      <c r="B304" t="s">
        <v>2623</v>
      </c>
      <c r="C304" t="s">
        <v>213</v>
      </c>
      <c r="D304" t="s">
        <v>206</v>
      </c>
      <c r="E304" s="361" t="s">
        <v>2624</v>
      </c>
    </row>
    <row r="305" spans="1:5" x14ac:dyDescent="0.25">
      <c r="A305">
        <v>940</v>
      </c>
      <c r="B305" t="s">
        <v>2625</v>
      </c>
      <c r="C305" t="s">
        <v>213</v>
      </c>
      <c r="D305" t="s">
        <v>206</v>
      </c>
      <c r="E305" s="361" t="s">
        <v>585</v>
      </c>
    </row>
    <row r="306" spans="1:5" x14ac:dyDescent="0.25">
      <c r="A306">
        <v>944</v>
      </c>
      <c r="B306" t="s">
        <v>2626</v>
      </c>
      <c r="C306" t="s">
        <v>213</v>
      </c>
      <c r="D306" t="s">
        <v>206</v>
      </c>
      <c r="E306" s="361" t="s">
        <v>2627</v>
      </c>
    </row>
    <row r="307" spans="1:5" x14ac:dyDescent="0.25">
      <c r="A307">
        <v>977</v>
      </c>
      <c r="B307" t="s">
        <v>2628</v>
      </c>
      <c r="C307" t="s">
        <v>213</v>
      </c>
      <c r="D307" t="s">
        <v>206</v>
      </c>
      <c r="E307" s="361" t="s">
        <v>2042</v>
      </c>
    </row>
    <row r="308" spans="1:5" x14ac:dyDescent="0.25">
      <c r="A308">
        <v>979</v>
      </c>
      <c r="B308" t="s">
        <v>2629</v>
      </c>
      <c r="C308" t="s">
        <v>213</v>
      </c>
      <c r="D308" t="s">
        <v>206</v>
      </c>
      <c r="E308" s="361" t="s">
        <v>2630</v>
      </c>
    </row>
    <row r="309" spans="1:5" x14ac:dyDescent="0.25">
      <c r="A309">
        <v>980</v>
      </c>
      <c r="B309" t="s">
        <v>2631</v>
      </c>
      <c r="C309" t="s">
        <v>213</v>
      </c>
      <c r="D309" t="s">
        <v>206</v>
      </c>
      <c r="E309" s="361" t="s">
        <v>2632</v>
      </c>
    </row>
    <row r="310" spans="1:5" x14ac:dyDescent="0.25">
      <c r="A310">
        <v>981</v>
      </c>
      <c r="B310" t="s">
        <v>2633</v>
      </c>
      <c r="C310" t="s">
        <v>213</v>
      </c>
      <c r="D310" t="s">
        <v>204</v>
      </c>
      <c r="E310" s="361" t="s">
        <v>2127</v>
      </c>
    </row>
    <row r="311" spans="1:5" x14ac:dyDescent="0.25">
      <c r="A311">
        <v>982</v>
      </c>
      <c r="B311" t="s">
        <v>2634</v>
      </c>
      <c r="C311" t="s">
        <v>213</v>
      </c>
      <c r="D311" t="s">
        <v>206</v>
      </c>
      <c r="E311" s="361" t="s">
        <v>1275</v>
      </c>
    </row>
    <row r="312" spans="1:5" x14ac:dyDescent="0.25">
      <c r="A312">
        <v>986</v>
      </c>
      <c r="B312" t="s">
        <v>2635</v>
      </c>
      <c r="C312" t="s">
        <v>213</v>
      </c>
      <c r="D312" t="s">
        <v>206</v>
      </c>
      <c r="E312" s="361" t="s">
        <v>2636</v>
      </c>
    </row>
    <row r="313" spans="1:5" x14ac:dyDescent="0.25">
      <c r="A313">
        <v>987</v>
      </c>
      <c r="B313" t="s">
        <v>2637</v>
      </c>
      <c r="C313" t="s">
        <v>213</v>
      </c>
      <c r="D313" t="s">
        <v>206</v>
      </c>
      <c r="E313" s="361" t="s">
        <v>2638</v>
      </c>
    </row>
    <row r="314" spans="1:5" x14ac:dyDescent="0.25">
      <c r="A314">
        <v>988</v>
      </c>
      <c r="B314" t="s">
        <v>2639</v>
      </c>
      <c r="C314" t="s">
        <v>213</v>
      </c>
      <c r="D314" t="s">
        <v>206</v>
      </c>
      <c r="E314" s="361" t="s">
        <v>2640</v>
      </c>
    </row>
    <row r="315" spans="1:5" x14ac:dyDescent="0.25">
      <c r="A315">
        <v>989</v>
      </c>
      <c r="B315" t="s">
        <v>2641</v>
      </c>
      <c r="C315" t="s">
        <v>213</v>
      </c>
      <c r="D315" t="s">
        <v>206</v>
      </c>
      <c r="E315" s="361" t="s">
        <v>2642</v>
      </c>
    </row>
    <row r="316" spans="1:5" x14ac:dyDescent="0.25">
      <c r="A316">
        <v>990</v>
      </c>
      <c r="B316" t="s">
        <v>2643</v>
      </c>
      <c r="C316" t="s">
        <v>213</v>
      </c>
      <c r="D316" t="s">
        <v>206</v>
      </c>
      <c r="E316" s="361" t="s">
        <v>2644</v>
      </c>
    </row>
    <row r="317" spans="1:5" x14ac:dyDescent="0.25">
      <c r="A317">
        <v>991</v>
      </c>
      <c r="B317" t="s">
        <v>2645</v>
      </c>
      <c r="C317" t="s">
        <v>213</v>
      </c>
      <c r="D317" t="s">
        <v>206</v>
      </c>
      <c r="E317" s="361" t="s">
        <v>2646</v>
      </c>
    </row>
    <row r="318" spans="1:5" x14ac:dyDescent="0.25">
      <c r="A318">
        <v>993</v>
      </c>
      <c r="B318" t="s">
        <v>2647</v>
      </c>
      <c r="C318" t="s">
        <v>213</v>
      </c>
      <c r="D318" t="s">
        <v>206</v>
      </c>
      <c r="E318" s="361" t="s">
        <v>2648</v>
      </c>
    </row>
    <row r="319" spans="1:5" x14ac:dyDescent="0.25">
      <c r="A319">
        <v>994</v>
      </c>
      <c r="B319" t="s">
        <v>2649</v>
      </c>
      <c r="C319" t="s">
        <v>213</v>
      </c>
      <c r="D319" t="s">
        <v>206</v>
      </c>
      <c r="E319" s="361" t="s">
        <v>1305</v>
      </c>
    </row>
    <row r="320" spans="1:5" x14ac:dyDescent="0.25">
      <c r="A320">
        <v>995</v>
      </c>
      <c r="B320" t="s">
        <v>2650</v>
      </c>
      <c r="C320" t="s">
        <v>213</v>
      </c>
      <c r="D320" t="s">
        <v>206</v>
      </c>
      <c r="E320" s="361" t="s">
        <v>2651</v>
      </c>
    </row>
    <row r="321" spans="1:5" x14ac:dyDescent="0.25">
      <c r="A321">
        <v>996</v>
      </c>
      <c r="B321" t="s">
        <v>2652</v>
      </c>
      <c r="C321" t="s">
        <v>213</v>
      </c>
      <c r="D321" t="s">
        <v>206</v>
      </c>
      <c r="E321" s="361" t="s">
        <v>627</v>
      </c>
    </row>
    <row r="322" spans="1:5" x14ac:dyDescent="0.25">
      <c r="A322">
        <v>998</v>
      </c>
      <c r="B322" t="s">
        <v>2653</v>
      </c>
      <c r="C322" t="s">
        <v>213</v>
      </c>
      <c r="D322" t="s">
        <v>206</v>
      </c>
      <c r="E322" s="361" t="s">
        <v>2654</v>
      </c>
    </row>
    <row r="323" spans="1:5" x14ac:dyDescent="0.25">
      <c r="A323">
        <v>999</v>
      </c>
      <c r="B323" t="s">
        <v>2655</v>
      </c>
      <c r="C323" t="s">
        <v>213</v>
      </c>
      <c r="D323" t="s">
        <v>206</v>
      </c>
      <c r="E323" s="361" t="s">
        <v>2656</v>
      </c>
    </row>
    <row r="324" spans="1:5" x14ac:dyDescent="0.25">
      <c r="A324">
        <v>1000</v>
      </c>
      <c r="B324" t="s">
        <v>2657</v>
      </c>
      <c r="C324" t="s">
        <v>213</v>
      </c>
      <c r="D324" t="s">
        <v>206</v>
      </c>
      <c r="E324" s="361" t="s">
        <v>2658</v>
      </c>
    </row>
    <row r="325" spans="1:5" x14ac:dyDescent="0.25">
      <c r="A325">
        <v>1001</v>
      </c>
      <c r="B325" t="s">
        <v>2659</v>
      </c>
      <c r="C325" t="s">
        <v>213</v>
      </c>
      <c r="D325" t="s">
        <v>206</v>
      </c>
      <c r="E325" s="361" t="s">
        <v>2660</v>
      </c>
    </row>
    <row r="326" spans="1:5" x14ac:dyDescent="0.25">
      <c r="A326">
        <v>1005</v>
      </c>
      <c r="B326" t="s">
        <v>2661</v>
      </c>
      <c r="C326" t="s">
        <v>213</v>
      </c>
      <c r="D326" t="s">
        <v>206</v>
      </c>
      <c r="E326" s="361" t="s">
        <v>2662</v>
      </c>
    </row>
    <row r="327" spans="1:5" x14ac:dyDescent="0.25">
      <c r="A327">
        <v>1006</v>
      </c>
      <c r="B327" t="s">
        <v>2663</v>
      </c>
      <c r="C327" t="s">
        <v>213</v>
      </c>
      <c r="D327" t="s">
        <v>206</v>
      </c>
      <c r="E327" s="361" t="s">
        <v>2664</v>
      </c>
    </row>
    <row r="328" spans="1:5" x14ac:dyDescent="0.25">
      <c r="A328">
        <v>1007</v>
      </c>
      <c r="B328" t="s">
        <v>2665</v>
      </c>
      <c r="C328" t="s">
        <v>213</v>
      </c>
      <c r="D328" t="s">
        <v>206</v>
      </c>
      <c r="E328" s="361" t="s">
        <v>2666</v>
      </c>
    </row>
    <row r="329" spans="1:5" x14ac:dyDescent="0.25">
      <c r="A329">
        <v>1008</v>
      </c>
      <c r="B329" t="s">
        <v>2667</v>
      </c>
      <c r="C329" t="s">
        <v>213</v>
      </c>
      <c r="D329" t="s">
        <v>206</v>
      </c>
      <c r="E329" s="361" t="s">
        <v>1790</v>
      </c>
    </row>
    <row r="330" spans="1:5" x14ac:dyDescent="0.25">
      <c r="A330">
        <v>1011</v>
      </c>
      <c r="B330" t="s">
        <v>2668</v>
      </c>
      <c r="C330" t="s">
        <v>213</v>
      </c>
      <c r="D330" t="s">
        <v>206</v>
      </c>
      <c r="E330" s="361" t="s">
        <v>1778</v>
      </c>
    </row>
    <row r="331" spans="1:5" x14ac:dyDescent="0.25">
      <c r="A331">
        <v>1013</v>
      </c>
      <c r="B331" t="s">
        <v>2669</v>
      </c>
      <c r="C331" t="s">
        <v>213</v>
      </c>
      <c r="D331" t="s">
        <v>206</v>
      </c>
      <c r="E331" s="361" t="s">
        <v>696</v>
      </c>
    </row>
    <row r="332" spans="1:5" x14ac:dyDescent="0.25">
      <c r="A332">
        <v>1014</v>
      </c>
      <c r="B332" t="s">
        <v>2670</v>
      </c>
      <c r="C332" t="s">
        <v>213</v>
      </c>
      <c r="D332" t="s">
        <v>206</v>
      </c>
      <c r="E332" s="361" t="s">
        <v>1515</v>
      </c>
    </row>
    <row r="333" spans="1:5" x14ac:dyDescent="0.25">
      <c r="A333">
        <v>1015</v>
      </c>
      <c r="B333" t="s">
        <v>2671</v>
      </c>
      <c r="C333" t="s">
        <v>213</v>
      </c>
      <c r="D333" t="s">
        <v>206</v>
      </c>
      <c r="E333" s="361" t="s">
        <v>2672</v>
      </c>
    </row>
    <row r="334" spans="1:5" x14ac:dyDescent="0.25">
      <c r="A334">
        <v>1017</v>
      </c>
      <c r="B334" t="s">
        <v>2673</v>
      </c>
      <c r="C334" t="s">
        <v>213</v>
      </c>
      <c r="D334" t="s">
        <v>206</v>
      </c>
      <c r="E334" s="361" t="s">
        <v>2674</v>
      </c>
    </row>
    <row r="335" spans="1:5" x14ac:dyDescent="0.25">
      <c r="A335">
        <v>1018</v>
      </c>
      <c r="B335" t="s">
        <v>2675</v>
      </c>
      <c r="C335" t="s">
        <v>213</v>
      </c>
      <c r="D335" t="s">
        <v>206</v>
      </c>
      <c r="E335" s="361" t="s">
        <v>2676</v>
      </c>
    </row>
    <row r="336" spans="1:5" x14ac:dyDescent="0.25">
      <c r="A336">
        <v>1019</v>
      </c>
      <c r="B336" t="s">
        <v>2677</v>
      </c>
      <c r="C336" t="s">
        <v>213</v>
      </c>
      <c r="D336" t="s">
        <v>206</v>
      </c>
      <c r="E336" s="361" t="s">
        <v>2678</v>
      </c>
    </row>
    <row r="337" spans="1:5" x14ac:dyDescent="0.25">
      <c r="A337">
        <v>1020</v>
      </c>
      <c r="B337" t="s">
        <v>2679</v>
      </c>
      <c r="C337" t="s">
        <v>213</v>
      </c>
      <c r="D337" t="s">
        <v>206</v>
      </c>
      <c r="E337" s="361" t="s">
        <v>2680</v>
      </c>
    </row>
    <row r="338" spans="1:5" x14ac:dyDescent="0.25">
      <c r="A338">
        <v>1021</v>
      </c>
      <c r="B338" t="s">
        <v>2681</v>
      </c>
      <c r="C338" t="s">
        <v>213</v>
      </c>
      <c r="D338" t="s">
        <v>206</v>
      </c>
      <c r="E338" s="361" t="s">
        <v>2682</v>
      </c>
    </row>
    <row r="339" spans="1:5" x14ac:dyDescent="0.25">
      <c r="A339">
        <v>1022</v>
      </c>
      <c r="B339" t="s">
        <v>2683</v>
      </c>
      <c r="C339" t="s">
        <v>213</v>
      </c>
      <c r="D339" t="s">
        <v>206</v>
      </c>
      <c r="E339" s="361" t="s">
        <v>2684</v>
      </c>
    </row>
    <row r="340" spans="1:5" x14ac:dyDescent="0.25">
      <c r="A340">
        <v>1030</v>
      </c>
      <c r="B340" t="s">
        <v>2685</v>
      </c>
      <c r="C340" t="s">
        <v>208</v>
      </c>
      <c r="D340" t="s">
        <v>204</v>
      </c>
      <c r="E340" s="361" t="s">
        <v>606</v>
      </c>
    </row>
    <row r="341" spans="1:5" x14ac:dyDescent="0.25">
      <c r="A341">
        <v>1031</v>
      </c>
      <c r="B341" t="s">
        <v>2686</v>
      </c>
      <c r="C341" t="s">
        <v>208</v>
      </c>
      <c r="D341" t="s">
        <v>206</v>
      </c>
      <c r="E341" s="361" t="s">
        <v>607</v>
      </c>
    </row>
    <row r="342" spans="1:5" x14ac:dyDescent="0.25">
      <c r="A342">
        <v>1049</v>
      </c>
      <c r="B342" t="s">
        <v>2687</v>
      </c>
      <c r="C342" t="s">
        <v>208</v>
      </c>
      <c r="D342" t="s">
        <v>206</v>
      </c>
      <c r="E342" s="361" t="s">
        <v>2688</v>
      </c>
    </row>
    <row r="343" spans="1:5" x14ac:dyDescent="0.25">
      <c r="A343">
        <v>1050</v>
      </c>
      <c r="B343" t="s">
        <v>2689</v>
      </c>
      <c r="C343" t="s">
        <v>208</v>
      </c>
      <c r="D343" t="s">
        <v>206</v>
      </c>
      <c r="E343" s="361" t="s">
        <v>921</v>
      </c>
    </row>
    <row r="344" spans="1:5" x14ac:dyDescent="0.25">
      <c r="A344">
        <v>1051</v>
      </c>
      <c r="B344" t="s">
        <v>2690</v>
      </c>
      <c r="C344" t="s">
        <v>208</v>
      </c>
      <c r="D344" t="s">
        <v>206</v>
      </c>
      <c r="E344" s="361" t="s">
        <v>2691</v>
      </c>
    </row>
    <row r="345" spans="1:5" x14ac:dyDescent="0.25">
      <c r="A345">
        <v>1062</v>
      </c>
      <c r="B345" t="s">
        <v>2692</v>
      </c>
      <c r="C345" t="s">
        <v>208</v>
      </c>
      <c r="D345" t="s">
        <v>206</v>
      </c>
      <c r="E345" s="361" t="s">
        <v>2693</v>
      </c>
    </row>
    <row r="346" spans="1:5" x14ac:dyDescent="0.25">
      <c r="A346">
        <v>1068</v>
      </c>
      <c r="B346" t="s">
        <v>2694</v>
      </c>
      <c r="C346" t="s">
        <v>208</v>
      </c>
      <c r="D346" t="s">
        <v>206</v>
      </c>
      <c r="E346" s="361" t="s">
        <v>2695</v>
      </c>
    </row>
    <row r="347" spans="1:5" x14ac:dyDescent="0.25">
      <c r="A347">
        <v>1079</v>
      </c>
      <c r="B347" t="s">
        <v>2696</v>
      </c>
      <c r="C347" t="s">
        <v>208</v>
      </c>
      <c r="D347" t="s">
        <v>209</v>
      </c>
      <c r="E347" s="361" t="s">
        <v>609</v>
      </c>
    </row>
    <row r="348" spans="1:5" x14ac:dyDescent="0.25">
      <c r="A348">
        <v>1082</v>
      </c>
      <c r="B348" t="s">
        <v>2697</v>
      </c>
      <c r="C348" t="s">
        <v>208</v>
      </c>
      <c r="D348" t="s">
        <v>209</v>
      </c>
      <c r="E348" s="361" t="s">
        <v>610</v>
      </c>
    </row>
    <row r="349" spans="1:5" x14ac:dyDescent="0.25">
      <c r="A349">
        <v>1086</v>
      </c>
      <c r="B349" t="s">
        <v>2698</v>
      </c>
      <c r="C349" t="s">
        <v>208</v>
      </c>
      <c r="D349" t="s">
        <v>209</v>
      </c>
      <c r="E349" s="361" t="s">
        <v>611</v>
      </c>
    </row>
    <row r="350" spans="1:5" x14ac:dyDescent="0.25">
      <c r="A350">
        <v>1087</v>
      </c>
      <c r="B350" t="s">
        <v>2699</v>
      </c>
      <c r="C350" t="s">
        <v>208</v>
      </c>
      <c r="D350" t="s">
        <v>209</v>
      </c>
      <c r="E350" s="361" t="s">
        <v>612</v>
      </c>
    </row>
    <row r="351" spans="1:5" x14ac:dyDescent="0.25">
      <c r="A351">
        <v>1088</v>
      </c>
      <c r="B351" t="s">
        <v>2700</v>
      </c>
      <c r="C351" t="s">
        <v>208</v>
      </c>
      <c r="D351" t="s">
        <v>209</v>
      </c>
      <c r="E351" s="361" t="s">
        <v>613</v>
      </c>
    </row>
    <row r="352" spans="1:5" x14ac:dyDescent="0.25">
      <c r="A352">
        <v>1090</v>
      </c>
      <c r="B352" t="s">
        <v>2701</v>
      </c>
      <c r="C352" t="s">
        <v>208</v>
      </c>
      <c r="D352" t="s">
        <v>206</v>
      </c>
      <c r="E352" s="361" t="s">
        <v>614</v>
      </c>
    </row>
    <row r="353" spans="1:5" x14ac:dyDescent="0.25">
      <c r="A353">
        <v>1091</v>
      </c>
      <c r="B353" t="s">
        <v>2702</v>
      </c>
      <c r="C353" t="s">
        <v>208</v>
      </c>
      <c r="D353" t="s">
        <v>206</v>
      </c>
      <c r="E353" s="361" t="s">
        <v>615</v>
      </c>
    </row>
    <row r="354" spans="1:5" x14ac:dyDescent="0.25">
      <c r="A354">
        <v>1092</v>
      </c>
      <c r="B354" t="s">
        <v>2703</v>
      </c>
      <c r="C354" t="s">
        <v>208</v>
      </c>
      <c r="D354" t="s">
        <v>204</v>
      </c>
      <c r="E354" s="361" t="s">
        <v>616</v>
      </c>
    </row>
    <row r="355" spans="1:5" x14ac:dyDescent="0.25">
      <c r="A355">
        <v>1093</v>
      </c>
      <c r="B355" t="s">
        <v>2704</v>
      </c>
      <c r="C355" t="s">
        <v>208</v>
      </c>
      <c r="D355" t="s">
        <v>206</v>
      </c>
      <c r="E355" s="361" t="s">
        <v>617</v>
      </c>
    </row>
    <row r="356" spans="1:5" x14ac:dyDescent="0.25">
      <c r="A356">
        <v>1094</v>
      </c>
      <c r="B356" t="s">
        <v>2705</v>
      </c>
      <c r="C356" t="s">
        <v>208</v>
      </c>
      <c r="D356" t="s">
        <v>206</v>
      </c>
      <c r="E356" s="361" t="s">
        <v>618</v>
      </c>
    </row>
    <row r="357" spans="1:5" x14ac:dyDescent="0.25">
      <c r="A357">
        <v>1095</v>
      </c>
      <c r="B357" t="s">
        <v>2706</v>
      </c>
      <c r="C357" t="s">
        <v>208</v>
      </c>
      <c r="D357" t="s">
        <v>206</v>
      </c>
      <c r="E357" s="361" t="s">
        <v>619</v>
      </c>
    </row>
    <row r="358" spans="1:5" x14ac:dyDescent="0.25">
      <c r="A358">
        <v>1096</v>
      </c>
      <c r="B358" t="s">
        <v>2707</v>
      </c>
      <c r="C358" t="s">
        <v>208</v>
      </c>
      <c r="D358" t="s">
        <v>206</v>
      </c>
      <c r="E358" s="361" t="s">
        <v>620</v>
      </c>
    </row>
    <row r="359" spans="1:5" x14ac:dyDescent="0.25">
      <c r="A359">
        <v>1097</v>
      </c>
      <c r="B359" t="s">
        <v>2708</v>
      </c>
      <c r="C359" t="s">
        <v>208</v>
      </c>
      <c r="D359" t="s">
        <v>206</v>
      </c>
      <c r="E359" s="361" t="s">
        <v>621</v>
      </c>
    </row>
    <row r="360" spans="1:5" x14ac:dyDescent="0.25">
      <c r="A360">
        <v>1098</v>
      </c>
      <c r="B360" t="s">
        <v>2709</v>
      </c>
      <c r="C360" t="s">
        <v>208</v>
      </c>
      <c r="D360" t="s">
        <v>206</v>
      </c>
      <c r="E360" s="361" t="s">
        <v>2599</v>
      </c>
    </row>
    <row r="361" spans="1:5" x14ac:dyDescent="0.25">
      <c r="A361">
        <v>1099</v>
      </c>
      <c r="B361" t="s">
        <v>2710</v>
      </c>
      <c r="C361" t="s">
        <v>208</v>
      </c>
      <c r="D361" t="s">
        <v>206</v>
      </c>
      <c r="E361" s="361" t="s">
        <v>2711</v>
      </c>
    </row>
    <row r="362" spans="1:5" x14ac:dyDescent="0.25">
      <c r="A362">
        <v>1100</v>
      </c>
      <c r="B362" t="s">
        <v>2712</v>
      </c>
      <c r="C362" t="s">
        <v>208</v>
      </c>
      <c r="D362" t="s">
        <v>206</v>
      </c>
      <c r="E362" s="361" t="s">
        <v>2713</v>
      </c>
    </row>
    <row r="363" spans="1:5" x14ac:dyDescent="0.25">
      <c r="A363">
        <v>1101</v>
      </c>
      <c r="B363" t="s">
        <v>2714</v>
      </c>
      <c r="C363" t="s">
        <v>208</v>
      </c>
      <c r="D363" t="s">
        <v>206</v>
      </c>
      <c r="E363" s="361" t="s">
        <v>1961</v>
      </c>
    </row>
    <row r="364" spans="1:5" x14ac:dyDescent="0.25">
      <c r="A364">
        <v>1102</v>
      </c>
      <c r="B364" t="s">
        <v>2715</v>
      </c>
      <c r="C364" t="s">
        <v>208</v>
      </c>
      <c r="D364" t="s">
        <v>206</v>
      </c>
      <c r="E364" s="361" t="s">
        <v>2716</v>
      </c>
    </row>
    <row r="365" spans="1:5" x14ac:dyDescent="0.25">
      <c r="A365">
        <v>1106</v>
      </c>
      <c r="B365" t="s">
        <v>2717</v>
      </c>
      <c r="C365" t="s">
        <v>203</v>
      </c>
      <c r="D365" t="s">
        <v>204</v>
      </c>
      <c r="E365" s="361" t="s">
        <v>507</v>
      </c>
    </row>
    <row r="366" spans="1:5" x14ac:dyDescent="0.25">
      <c r="A366">
        <v>1107</v>
      </c>
      <c r="B366" t="s">
        <v>2718</v>
      </c>
      <c r="C366" t="s">
        <v>203</v>
      </c>
      <c r="D366" t="s">
        <v>206</v>
      </c>
      <c r="E366" s="361" t="s">
        <v>661</v>
      </c>
    </row>
    <row r="367" spans="1:5" x14ac:dyDescent="0.25">
      <c r="A367">
        <v>1108</v>
      </c>
      <c r="B367" t="s">
        <v>2719</v>
      </c>
      <c r="C367" t="s">
        <v>213</v>
      </c>
      <c r="D367" t="s">
        <v>206</v>
      </c>
      <c r="E367" s="361" t="s">
        <v>2720</v>
      </c>
    </row>
    <row r="368" spans="1:5" x14ac:dyDescent="0.25">
      <c r="A368">
        <v>1109</v>
      </c>
      <c r="B368" t="s">
        <v>2721</v>
      </c>
      <c r="C368" t="s">
        <v>213</v>
      </c>
      <c r="D368" t="s">
        <v>206</v>
      </c>
      <c r="E368" s="361" t="s">
        <v>2720</v>
      </c>
    </row>
    <row r="369" spans="1:5" x14ac:dyDescent="0.25">
      <c r="A369">
        <v>1110</v>
      </c>
      <c r="B369" t="s">
        <v>2722</v>
      </c>
      <c r="C369" t="s">
        <v>213</v>
      </c>
      <c r="D369" t="s">
        <v>206</v>
      </c>
      <c r="E369" s="361" t="s">
        <v>1630</v>
      </c>
    </row>
    <row r="370" spans="1:5" x14ac:dyDescent="0.25">
      <c r="A370">
        <v>1113</v>
      </c>
      <c r="B370" t="s">
        <v>2723</v>
      </c>
      <c r="C370" t="s">
        <v>213</v>
      </c>
      <c r="D370" t="s">
        <v>206</v>
      </c>
      <c r="E370" s="361" t="s">
        <v>2720</v>
      </c>
    </row>
    <row r="371" spans="1:5" x14ac:dyDescent="0.25">
      <c r="A371">
        <v>1114</v>
      </c>
      <c r="B371" t="s">
        <v>2724</v>
      </c>
      <c r="C371" t="s">
        <v>213</v>
      </c>
      <c r="D371" t="s">
        <v>206</v>
      </c>
      <c r="E371" s="361" t="s">
        <v>1630</v>
      </c>
    </row>
    <row r="372" spans="1:5" x14ac:dyDescent="0.25">
      <c r="A372">
        <v>1115</v>
      </c>
      <c r="B372" t="s">
        <v>2725</v>
      </c>
      <c r="C372" t="s">
        <v>213</v>
      </c>
      <c r="D372" t="s">
        <v>206</v>
      </c>
      <c r="E372" s="361" t="s">
        <v>487</v>
      </c>
    </row>
    <row r="373" spans="1:5" x14ac:dyDescent="0.25">
      <c r="A373">
        <v>1116</v>
      </c>
      <c r="B373" t="s">
        <v>2726</v>
      </c>
      <c r="C373" t="s">
        <v>213</v>
      </c>
      <c r="D373" t="s">
        <v>206</v>
      </c>
      <c r="E373" s="361" t="s">
        <v>2727</v>
      </c>
    </row>
    <row r="374" spans="1:5" x14ac:dyDescent="0.25">
      <c r="A374">
        <v>1117</v>
      </c>
      <c r="B374" t="s">
        <v>2728</v>
      </c>
      <c r="C374" t="s">
        <v>213</v>
      </c>
      <c r="D374" t="s">
        <v>206</v>
      </c>
      <c r="E374" s="361" t="s">
        <v>2729</v>
      </c>
    </row>
    <row r="375" spans="1:5" x14ac:dyDescent="0.25">
      <c r="A375">
        <v>1118</v>
      </c>
      <c r="B375" t="s">
        <v>2730</v>
      </c>
      <c r="C375" t="s">
        <v>213</v>
      </c>
      <c r="D375" t="s">
        <v>206</v>
      </c>
      <c r="E375" s="361" t="s">
        <v>1630</v>
      </c>
    </row>
    <row r="376" spans="1:5" x14ac:dyDescent="0.25">
      <c r="A376">
        <v>1119</v>
      </c>
      <c r="B376" t="s">
        <v>2731</v>
      </c>
      <c r="C376" t="s">
        <v>213</v>
      </c>
      <c r="D376" t="s">
        <v>206</v>
      </c>
      <c r="E376" s="361" t="s">
        <v>2732</v>
      </c>
    </row>
    <row r="377" spans="1:5" x14ac:dyDescent="0.25">
      <c r="A377">
        <v>1159</v>
      </c>
      <c r="B377" t="s">
        <v>2733</v>
      </c>
      <c r="C377" t="s">
        <v>208</v>
      </c>
      <c r="D377" t="s">
        <v>204</v>
      </c>
      <c r="E377" s="361" t="s">
        <v>2734</v>
      </c>
    </row>
    <row r="378" spans="1:5" x14ac:dyDescent="0.25">
      <c r="A378">
        <v>1162</v>
      </c>
      <c r="B378" t="s">
        <v>2735</v>
      </c>
      <c r="C378" t="s">
        <v>208</v>
      </c>
      <c r="D378" t="s">
        <v>209</v>
      </c>
      <c r="E378" s="361" t="s">
        <v>874</v>
      </c>
    </row>
    <row r="379" spans="1:5" x14ac:dyDescent="0.25">
      <c r="A379">
        <v>1163</v>
      </c>
      <c r="B379" t="s">
        <v>2736</v>
      </c>
      <c r="C379" t="s">
        <v>208</v>
      </c>
      <c r="D379" t="s">
        <v>209</v>
      </c>
      <c r="E379" s="361" t="s">
        <v>1714</v>
      </c>
    </row>
    <row r="380" spans="1:5" x14ac:dyDescent="0.25">
      <c r="A380">
        <v>1164</v>
      </c>
      <c r="B380" t="s">
        <v>2737</v>
      </c>
      <c r="C380" t="s">
        <v>208</v>
      </c>
      <c r="D380" t="s">
        <v>209</v>
      </c>
      <c r="E380" s="361" t="s">
        <v>2738</v>
      </c>
    </row>
    <row r="381" spans="1:5" x14ac:dyDescent="0.25">
      <c r="A381">
        <v>1165</v>
      </c>
      <c r="B381" t="s">
        <v>2739</v>
      </c>
      <c r="C381" t="s">
        <v>208</v>
      </c>
      <c r="D381" t="s">
        <v>209</v>
      </c>
      <c r="E381" s="361" t="s">
        <v>2740</v>
      </c>
    </row>
    <row r="382" spans="1:5" x14ac:dyDescent="0.25">
      <c r="A382">
        <v>1166</v>
      </c>
      <c r="B382" t="s">
        <v>2741</v>
      </c>
      <c r="C382" t="s">
        <v>208</v>
      </c>
      <c r="D382" t="s">
        <v>209</v>
      </c>
      <c r="E382" s="361" t="s">
        <v>1593</v>
      </c>
    </row>
    <row r="383" spans="1:5" x14ac:dyDescent="0.25">
      <c r="A383">
        <v>1167</v>
      </c>
      <c r="B383" t="s">
        <v>2742</v>
      </c>
      <c r="C383" t="s">
        <v>208</v>
      </c>
      <c r="D383" t="s">
        <v>209</v>
      </c>
      <c r="E383" s="361" t="s">
        <v>2743</v>
      </c>
    </row>
    <row r="384" spans="1:5" x14ac:dyDescent="0.25">
      <c r="A384">
        <v>1168</v>
      </c>
      <c r="B384" t="s">
        <v>2744</v>
      </c>
      <c r="C384" t="s">
        <v>208</v>
      </c>
      <c r="D384" t="s">
        <v>209</v>
      </c>
      <c r="E384" s="361" t="s">
        <v>2745</v>
      </c>
    </row>
    <row r="385" spans="1:5" x14ac:dyDescent="0.25">
      <c r="A385">
        <v>1169</v>
      </c>
      <c r="B385" t="s">
        <v>2746</v>
      </c>
      <c r="C385" t="s">
        <v>208</v>
      </c>
      <c r="D385" t="s">
        <v>209</v>
      </c>
      <c r="E385" s="361" t="s">
        <v>1719</v>
      </c>
    </row>
    <row r="386" spans="1:5" x14ac:dyDescent="0.25">
      <c r="A386">
        <v>1170</v>
      </c>
      <c r="B386" t="s">
        <v>2747</v>
      </c>
      <c r="C386" t="s">
        <v>208</v>
      </c>
      <c r="D386" t="s">
        <v>209</v>
      </c>
      <c r="E386" s="361" t="s">
        <v>2748</v>
      </c>
    </row>
    <row r="387" spans="1:5" x14ac:dyDescent="0.25">
      <c r="A387">
        <v>1183</v>
      </c>
      <c r="B387" t="s">
        <v>2749</v>
      </c>
      <c r="C387" t="s">
        <v>208</v>
      </c>
      <c r="D387" t="s">
        <v>209</v>
      </c>
      <c r="E387" s="361" t="s">
        <v>1784</v>
      </c>
    </row>
    <row r="388" spans="1:5" x14ac:dyDescent="0.25">
      <c r="A388">
        <v>1185</v>
      </c>
      <c r="B388" t="s">
        <v>2750</v>
      </c>
      <c r="C388" t="s">
        <v>208</v>
      </c>
      <c r="D388" t="s">
        <v>206</v>
      </c>
      <c r="E388" s="361" t="s">
        <v>865</v>
      </c>
    </row>
    <row r="389" spans="1:5" x14ac:dyDescent="0.25">
      <c r="A389">
        <v>1189</v>
      </c>
      <c r="B389" t="s">
        <v>2751</v>
      </c>
      <c r="C389" t="s">
        <v>208</v>
      </c>
      <c r="D389" t="s">
        <v>206</v>
      </c>
      <c r="E389" s="361" t="s">
        <v>708</v>
      </c>
    </row>
    <row r="390" spans="1:5" x14ac:dyDescent="0.25">
      <c r="A390">
        <v>1191</v>
      </c>
      <c r="B390" t="s">
        <v>2752</v>
      </c>
      <c r="C390" t="s">
        <v>208</v>
      </c>
      <c r="D390" t="s">
        <v>206</v>
      </c>
      <c r="E390" s="361" t="s">
        <v>865</v>
      </c>
    </row>
    <row r="391" spans="1:5" x14ac:dyDescent="0.25">
      <c r="A391">
        <v>1193</v>
      </c>
      <c r="B391" t="s">
        <v>2753</v>
      </c>
      <c r="C391" t="s">
        <v>208</v>
      </c>
      <c r="D391" t="s">
        <v>206</v>
      </c>
      <c r="E391" s="361" t="s">
        <v>604</v>
      </c>
    </row>
    <row r="392" spans="1:5" x14ac:dyDescent="0.25">
      <c r="A392">
        <v>1194</v>
      </c>
      <c r="B392" t="s">
        <v>2754</v>
      </c>
      <c r="C392" t="s">
        <v>208</v>
      </c>
      <c r="D392" t="s">
        <v>206</v>
      </c>
      <c r="E392" s="361" t="s">
        <v>2755</v>
      </c>
    </row>
    <row r="393" spans="1:5" x14ac:dyDescent="0.25">
      <c r="A393">
        <v>1195</v>
      </c>
      <c r="B393" t="s">
        <v>2756</v>
      </c>
      <c r="C393" t="s">
        <v>208</v>
      </c>
      <c r="D393" t="s">
        <v>206</v>
      </c>
      <c r="E393" s="361" t="s">
        <v>2757</v>
      </c>
    </row>
    <row r="394" spans="1:5" x14ac:dyDescent="0.25">
      <c r="A394">
        <v>1197</v>
      </c>
      <c r="B394" t="s">
        <v>2758</v>
      </c>
      <c r="C394" t="s">
        <v>208</v>
      </c>
      <c r="D394" t="s">
        <v>206</v>
      </c>
      <c r="E394" s="361" t="s">
        <v>2759</v>
      </c>
    </row>
    <row r="395" spans="1:5" x14ac:dyDescent="0.25">
      <c r="A395">
        <v>1198</v>
      </c>
      <c r="B395" t="s">
        <v>2760</v>
      </c>
      <c r="C395" t="s">
        <v>208</v>
      </c>
      <c r="D395" t="s">
        <v>206</v>
      </c>
      <c r="E395" s="361" t="s">
        <v>2761</v>
      </c>
    </row>
    <row r="396" spans="1:5" x14ac:dyDescent="0.25">
      <c r="A396">
        <v>1200</v>
      </c>
      <c r="B396" t="s">
        <v>2762</v>
      </c>
      <c r="C396" t="s">
        <v>208</v>
      </c>
      <c r="D396" t="s">
        <v>206</v>
      </c>
      <c r="E396" s="361" t="s">
        <v>1272</v>
      </c>
    </row>
    <row r="397" spans="1:5" x14ac:dyDescent="0.25">
      <c r="A397">
        <v>1202</v>
      </c>
      <c r="B397" t="s">
        <v>2763</v>
      </c>
      <c r="C397" t="s">
        <v>208</v>
      </c>
      <c r="D397" t="s">
        <v>206</v>
      </c>
      <c r="E397" s="361" t="s">
        <v>1560</v>
      </c>
    </row>
    <row r="398" spans="1:5" x14ac:dyDescent="0.25">
      <c r="A398">
        <v>1204</v>
      </c>
      <c r="B398" t="s">
        <v>2764</v>
      </c>
      <c r="C398" t="s">
        <v>208</v>
      </c>
      <c r="D398" t="s">
        <v>206</v>
      </c>
      <c r="E398" s="361" t="s">
        <v>2765</v>
      </c>
    </row>
    <row r="399" spans="1:5" x14ac:dyDescent="0.25">
      <c r="A399">
        <v>1206</v>
      </c>
      <c r="B399" t="s">
        <v>2766</v>
      </c>
      <c r="C399" t="s">
        <v>208</v>
      </c>
      <c r="D399" t="s">
        <v>209</v>
      </c>
      <c r="E399" s="361" t="s">
        <v>719</v>
      </c>
    </row>
    <row r="400" spans="1:5" x14ac:dyDescent="0.25">
      <c r="A400">
        <v>1207</v>
      </c>
      <c r="B400" t="s">
        <v>2767</v>
      </c>
      <c r="C400" t="s">
        <v>208</v>
      </c>
      <c r="D400" t="s">
        <v>209</v>
      </c>
      <c r="E400" s="361" t="s">
        <v>2768</v>
      </c>
    </row>
    <row r="401" spans="1:5" x14ac:dyDescent="0.25">
      <c r="A401">
        <v>1213</v>
      </c>
      <c r="B401" t="s">
        <v>2769</v>
      </c>
      <c r="C401" t="s">
        <v>212</v>
      </c>
      <c r="D401" t="s">
        <v>204</v>
      </c>
      <c r="E401" s="361" t="s">
        <v>835</v>
      </c>
    </row>
    <row r="402" spans="1:5" x14ac:dyDescent="0.25">
      <c r="A402">
        <v>1214</v>
      </c>
      <c r="B402" t="s">
        <v>2770</v>
      </c>
      <c r="C402" t="s">
        <v>212</v>
      </c>
      <c r="D402" t="s">
        <v>206</v>
      </c>
      <c r="E402" s="361" t="s">
        <v>590</v>
      </c>
    </row>
    <row r="403" spans="1:5" x14ac:dyDescent="0.25">
      <c r="A403">
        <v>1287</v>
      </c>
      <c r="B403" t="s">
        <v>2771</v>
      </c>
      <c r="C403" t="s">
        <v>214</v>
      </c>
      <c r="D403" t="s">
        <v>204</v>
      </c>
      <c r="E403" s="361" t="s">
        <v>632</v>
      </c>
    </row>
    <row r="404" spans="1:5" x14ac:dyDescent="0.25">
      <c r="A404">
        <v>1292</v>
      </c>
      <c r="B404" t="s">
        <v>2772</v>
      </c>
      <c r="C404" t="s">
        <v>214</v>
      </c>
      <c r="D404" t="s">
        <v>206</v>
      </c>
      <c r="E404" s="361" t="s">
        <v>633</v>
      </c>
    </row>
    <row r="405" spans="1:5" x14ac:dyDescent="0.25">
      <c r="A405">
        <v>1297</v>
      </c>
      <c r="B405" t="s">
        <v>2773</v>
      </c>
      <c r="C405" t="s">
        <v>214</v>
      </c>
      <c r="D405" t="s">
        <v>206</v>
      </c>
      <c r="E405" s="361" t="s">
        <v>634</v>
      </c>
    </row>
    <row r="406" spans="1:5" x14ac:dyDescent="0.25">
      <c r="A406">
        <v>1318</v>
      </c>
      <c r="B406" t="s">
        <v>2774</v>
      </c>
      <c r="C406" t="s">
        <v>203</v>
      </c>
      <c r="D406" t="s">
        <v>206</v>
      </c>
      <c r="E406" s="361" t="s">
        <v>2775</v>
      </c>
    </row>
    <row r="407" spans="1:5" x14ac:dyDescent="0.25">
      <c r="A407">
        <v>1319</v>
      </c>
      <c r="B407" t="s">
        <v>2776</v>
      </c>
      <c r="C407" t="s">
        <v>203</v>
      </c>
      <c r="D407" t="s">
        <v>206</v>
      </c>
      <c r="E407" s="361" t="s">
        <v>2777</v>
      </c>
    </row>
    <row r="408" spans="1:5" x14ac:dyDescent="0.25">
      <c r="A408">
        <v>1321</v>
      </c>
      <c r="B408" t="s">
        <v>2778</v>
      </c>
      <c r="C408" t="s">
        <v>203</v>
      </c>
      <c r="D408" t="s">
        <v>206</v>
      </c>
      <c r="E408" s="361" t="s">
        <v>909</v>
      </c>
    </row>
    <row r="409" spans="1:5" x14ac:dyDescent="0.25">
      <c r="A409">
        <v>1322</v>
      </c>
      <c r="B409" t="s">
        <v>2779</v>
      </c>
      <c r="C409" t="s">
        <v>203</v>
      </c>
      <c r="D409" t="s">
        <v>206</v>
      </c>
      <c r="E409" s="361" t="s">
        <v>2780</v>
      </c>
    </row>
    <row r="410" spans="1:5" x14ac:dyDescent="0.25">
      <c r="A410">
        <v>1323</v>
      </c>
      <c r="B410" t="s">
        <v>2781</v>
      </c>
      <c r="C410" t="s">
        <v>203</v>
      </c>
      <c r="D410" t="s">
        <v>206</v>
      </c>
      <c r="E410" s="361" t="s">
        <v>2780</v>
      </c>
    </row>
    <row r="411" spans="1:5" x14ac:dyDescent="0.25">
      <c r="A411">
        <v>1325</v>
      </c>
      <c r="B411" t="s">
        <v>2782</v>
      </c>
      <c r="C411" t="s">
        <v>203</v>
      </c>
      <c r="D411" t="s">
        <v>206</v>
      </c>
      <c r="E411" s="361" t="s">
        <v>886</v>
      </c>
    </row>
    <row r="412" spans="1:5" x14ac:dyDescent="0.25">
      <c r="A412">
        <v>1327</v>
      </c>
      <c r="B412" t="s">
        <v>2783</v>
      </c>
      <c r="C412" t="s">
        <v>203</v>
      </c>
      <c r="D412" t="s">
        <v>206</v>
      </c>
      <c r="E412" s="361" t="s">
        <v>2096</v>
      </c>
    </row>
    <row r="413" spans="1:5" x14ac:dyDescent="0.25">
      <c r="A413">
        <v>1328</v>
      </c>
      <c r="B413" t="s">
        <v>2784</v>
      </c>
      <c r="C413" t="s">
        <v>203</v>
      </c>
      <c r="D413" t="s">
        <v>206</v>
      </c>
      <c r="E413" s="361" t="s">
        <v>1672</v>
      </c>
    </row>
    <row r="414" spans="1:5" x14ac:dyDescent="0.25">
      <c r="A414">
        <v>1330</v>
      </c>
      <c r="B414" t="s">
        <v>2785</v>
      </c>
      <c r="C414" t="s">
        <v>203</v>
      </c>
      <c r="D414" t="s">
        <v>206</v>
      </c>
      <c r="E414" s="361" t="s">
        <v>715</v>
      </c>
    </row>
    <row r="415" spans="1:5" x14ac:dyDescent="0.25">
      <c r="A415">
        <v>1332</v>
      </c>
      <c r="B415" t="s">
        <v>2786</v>
      </c>
      <c r="C415" t="s">
        <v>203</v>
      </c>
      <c r="D415" t="s">
        <v>206</v>
      </c>
      <c r="E415" s="361" t="s">
        <v>540</v>
      </c>
    </row>
    <row r="416" spans="1:5" x14ac:dyDescent="0.25">
      <c r="A416">
        <v>1333</v>
      </c>
      <c r="B416" t="s">
        <v>2787</v>
      </c>
      <c r="C416" t="s">
        <v>203</v>
      </c>
      <c r="D416" t="s">
        <v>206</v>
      </c>
      <c r="E416" s="361" t="s">
        <v>2788</v>
      </c>
    </row>
    <row r="417" spans="1:5" x14ac:dyDescent="0.25">
      <c r="A417">
        <v>1334</v>
      </c>
      <c r="B417" t="s">
        <v>2789</v>
      </c>
      <c r="C417" t="s">
        <v>203</v>
      </c>
      <c r="D417" t="s">
        <v>206</v>
      </c>
      <c r="E417" s="361" t="s">
        <v>669</v>
      </c>
    </row>
    <row r="418" spans="1:5" x14ac:dyDescent="0.25">
      <c r="A418">
        <v>1335</v>
      </c>
      <c r="B418" t="s">
        <v>2790</v>
      </c>
      <c r="C418" t="s">
        <v>203</v>
      </c>
      <c r="D418" t="s">
        <v>206</v>
      </c>
      <c r="E418" s="361" t="s">
        <v>2791</v>
      </c>
    </row>
    <row r="419" spans="1:5" x14ac:dyDescent="0.25">
      <c r="A419">
        <v>1337</v>
      </c>
      <c r="B419" t="s">
        <v>2792</v>
      </c>
      <c r="C419" t="s">
        <v>203</v>
      </c>
      <c r="D419" t="s">
        <v>206</v>
      </c>
      <c r="E419" s="361" t="s">
        <v>2793</v>
      </c>
    </row>
    <row r="420" spans="1:5" x14ac:dyDescent="0.25">
      <c r="A420">
        <v>1338</v>
      </c>
      <c r="B420" t="s">
        <v>2794</v>
      </c>
      <c r="C420" t="s">
        <v>214</v>
      </c>
      <c r="D420" t="s">
        <v>209</v>
      </c>
      <c r="E420" s="361" t="s">
        <v>642</v>
      </c>
    </row>
    <row r="421" spans="1:5" x14ac:dyDescent="0.25">
      <c r="A421">
        <v>1339</v>
      </c>
      <c r="B421" t="s">
        <v>2795</v>
      </c>
      <c r="C421" t="s">
        <v>203</v>
      </c>
      <c r="D421" t="s">
        <v>209</v>
      </c>
      <c r="E421" s="361" t="s">
        <v>643</v>
      </c>
    </row>
    <row r="422" spans="1:5" x14ac:dyDescent="0.25">
      <c r="A422">
        <v>1340</v>
      </c>
      <c r="B422" t="s">
        <v>2796</v>
      </c>
      <c r="C422" t="s">
        <v>214</v>
      </c>
      <c r="D422" t="s">
        <v>209</v>
      </c>
      <c r="E422" s="361" t="s">
        <v>644</v>
      </c>
    </row>
    <row r="423" spans="1:5" x14ac:dyDescent="0.25">
      <c r="A423">
        <v>1341</v>
      </c>
      <c r="B423" t="s">
        <v>2797</v>
      </c>
      <c r="C423" t="s">
        <v>214</v>
      </c>
      <c r="D423" t="s">
        <v>209</v>
      </c>
      <c r="E423" s="361" t="s">
        <v>645</v>
      </c>
    </row>
    <row r="424" spans="1:5" x14ac:dyDescent="0.25">
      <c r="A424">
        <v>1345</v>
      </c>
      <c r="B424" t="s">
        <v>2798</v>
      </c>
      <c r="C424" t="s">
        <v>214</v>
      </c>
      <c r="D424" t="s">
        <v>206</v>
      </c>
      <c r="E424" s="361" t="s">
        <v>2799</v>
      </c>
    </row>
    <row r="425" spans="1:5" x14ac:dyDescent="0.25">
      <c r="A425">
        <v>1346</v>
      </c>
      <c r="B425" t="s">
        <v>2800</v>
      </c>
      <c r="C425" t="s">
        <v>214</v>
      </c>
      <c r="D425" t="s">
        <v>206</v>
      </c>
      <c r="E425" s="361" t="s">
        <v>2801</v>
      </c>
    </row>
    <row r="426" spans="1:5" x14ac:dyDescent="0.25">
      <c r="A426">
        <v>1347</v>
      </c>
      <c r="B426" t="s">
        <v>2802</v>
      </c>
      <c r="C426" t="s">
        <v>214</v>
      </c>
      <c r="D426" t="s">
        <v>206</v>
      </c>
      <c r="E426" s="361" t="s">
        <v>2803</v>
      </c>
    </row>
    <row r="427" spans="1:5" x14ac:dyDescent="0.25">
      <c r="A427">
        <v>1355</v>
      </c>
      <c r="B427" t="s">
        <v>2804</v>
      </c>
      <c r="C427" t="s">
        <v>214</v>
      </c>
      <c r="D427" t="s">
        <v>206</v>
      </c>
      <c r="E427" s="361" t="s">
        <v>2805</v>
      </c>
    </row>
    <row r="428" spans="1:5" x14ac:dyDescent="0.25">
      <c r="A428">
        <v>1358</v>
      </c>
      <c r="B428" t="s">
        <v>2806</v>
      </c>
      <c r="C428" t="s">
        <v>214</v>
      </c>
      <c r="D428" t="s">
        <v>206</v>
      </c>
      <c r="E428" s="361" t="s">
        <v>2807</v>
      </c>
    </row>
    <row r="429" spans="1:5" x14ac:dyDescent="0.25">
      <c r="A429">
        <v>1360</v>
      </c>
      <c r="B429" t="s">
        <v>2808</v>
      </c>
      <c r="C429" t="s">
        <v>214</v>
      </c>
      <c r="D429" t="s">
        <v>206</v>
      </c>
      <c r="E429" s="361" t="s">
        <v>2809</v>
      </c>
    </row>
    <row r="430" spans="1:5" x14ac:dyDescent="0.25">
      <c r="A430">
        <v>1367</v>
      </c>
      <c r="B430" t="s">
        <v>2810</v>
      </c>
      <c r="C430" t="s">
        <v>208</v>
      </c>
      <c r="D430" t="s">
        <v>206</v>
      </c>
      <c r="E430" s="361" t="s">
        <v>2811</v>
      </c>
    </row>
    <row r="431" spans="1:5" x14ac:dyDescent="0.25">
      <c r="A431">
        <v>1368</v>
      </c>
      <c r="B431" t="s">
        <v>2812</v>
      </c>
      <c r="C431" t="s">
        <v>208</v>
      </c>
      <c r="D431" t="s">
        <v>204</v>
      </c>
      <c r="E431" s="361" t="s">
        <v>2168</v>
      </c>
    </row>
    <row r="432" spans="1:5" x14ac:dyDescent="0.25">
      <c r="A432">
        <v>1370</v>
      </c>
      <c r="B432" t="s">
        <v>2813</v>
      </c>
      <c r="C432" t="s">
        <v>208</v>
      </c>
      <c r="D432" t="s">
        <v>206</v>
      </c>
      <c r="E432" s="361" t="s">
        <v>2814</v>
      </c>
    </row>
    <row r="433" spans="1:5" x14ac:dyDescent="0.25">
      <c r="A433">
        <v>1375</v>
      </c>
      <c r="B433" t="s">
        <v>2815</v>
      </c>
      <c r="C433" t="s">
        <v>203</v>
      </c>
      <c r="D433" t="s">
        <v>206</v>
      </c>
      <c r="E433" s="361" t="s">
        <v>2816</v>
      </c>
    </row>
    <row r="434" spans="1:5" x14ac:dyDescent="0.25">
      <c r="A434">
        <v>1379</v>
      </c>
      <c r="B434" t="s">
        <v>2817</v>
      </c>
      <c r="C434" t="s">
        <v>203</v>
      </c>
      <c r="D434" t="s">
        <v>204</v>
      </c>
      <c r="E434" s="361" t="s">
        <v>647</v>
      </c>
    </row>
    <row r="435" spans="1:5" x14ac:dyDescent="0.25">
      <c r="A435">
        <v>1380</v>
      </c>
      <c r="B435" t="s">
        <v>2818</v>
      </c>
      <c r="C435" t="s">
        <v>203</v>
      </c>
      <c r="D435" t="s">
        <v>206</v>
      </c>
      <c r="E435" s="361" t="s">
        <v>1487</v>
      </c>
    </row>
    <row r="436" spans="1:5" x14ac:dyDescent="0.25">
      <c r="A436">
        <v>1381</v>
      </c>
      <c r="B436" t="s">
        <v>2819</v>
      </c>
      <c r="C436" t="s">
        <v>203</v>
      </c>
      <c r="D436" t="s">
        <v>204</v>
      </c>
      <c r="E436" s="361" t="s">
        <v>513</v>
      </c>
    </row>
    <row r="437" spans="1:5" x14ac:dyDescent="0.25">
      <c r="A437">
        <v>1402</v>
      </c>
      <c r="B437" t="s">
        <v>2820</v>
      </c>
      <c r="C437" t="s">
        <v>208</v>
      </c>
      <c r="D437" t="s">
        <v>209</v>
      </c>
      <c r="E437" s="361" t="s">
        <v>765</v>
      </c>
    </row>
    <row r="438" spans="1:5" x14ac:dyDescent="0.25">
      <c r="A438">
        <v>1406</v>
      </c>
      <c r="B438" t="s">
        <v>2821</v>
      </c>
      <c r="C438" t="s">
        <v>208</v>
      </c>
      <c r="D438" t="s">
        <v>209</v>
      </c>
      <c r="E438" s="361" t="s">
        <v>2822</v>
      </c>
    </row>
    <row r="439" spans="1:5" x14ac:dyDescent="0.25">
      <c r="A439">
        <v>1412</v>
      </c>
      <c r="B439" t="s">
        <v>2823</v>
      </c>
      <c r="C439" t="s">
        <v>208</v>
      </c>
      <c r="D439" t="s">
        <v>209</v>
      </c>
      <c r="E439" s="361" t="s">
        <v>2824</v>
      </c>
    </row>
    <row r="440" spans="1:5" x14ac:dyDescent="0.25">
      <c r="A440">
        <v>1413</v>
      </c>
      <c r="B440" t="s">
        <v>2825</v>
      </c>
      <c r="C440" t="s">
        <v>208</v>
      </c>
      <c r="D440" t="s">
        <v>209</v>
      </c>
      <c r="E440" s="361" t="s">
        <v>1018</v>
      </c>
    </row>
    <row r="441" spans="1:5" x14ac:dyDescent="0.25">
      <c r="A441">
        <v>1414</v>
      </c>
      <c r="B441" t="s">
        <v>2826</v>
      </c>
      <c r="C441" t="s">
        <v>208</v>
      </c>
      <c r="D441" t="s">
        <v>209</v>
      </c>
      <c r="E441" s="361" t="s">
        <v>1142</v>
      </c>
    </row>
    <row r="442" spans="1:5" x14ac:dyDescent="0.25">
      <c r="A442">
        <v>1419</v>
      </c>
      <c r="B442" t="s">
        <v>2827</v>
      </c>
      <c r="C442" t="s">
        <v>208</v>
      </c>
      <c r="D442" t="s">
        <v>209</v>
      </c>
      <c r="E442" s="361" t="s">
        <v>2828</v>
      </c>
    </row>
    <row r="443" spans="1:5" x14ac:dyDescent="0.25">
      <c r="A443">
        <v>1420</v>
      </c>
      <c r="B443" t="s">
        <v>2829</v>
      </c>
      <c r="C443" t="s">
        <v>208</v>
      </c>
      <c r="D443" t="s">
        <v>209</v>
      </c>
      <c r="E443" s="361" t="s">
        <v>1426</v>
      </c>
    </row>
    <row r="444" spans="1:5" x14ac:dyDescent="0.25">
      <c r="A444">
        <v>1427</v>
      </c>
      <c r="B444" t="s">
        <v>2830</v>
      </c>
      <c r="C444" t="s">
        <v>208</v>
      </c>
      <c r="D444" t="s">
        <v>209</v>
      </c>
      <c r="E444" s="361" t="s">
        <v>2831</v>
      </c>
    </row>
    <row r="445" spans="1:5" x14ac:dyDescent="0.25">
      <c r="A445">
        <v>1442</v>
      </c>
      <c r="B445" t="s">
        <v>2832</v>
      </c>
      <c r="C445" t="s">
        <v>208</v>
      </c>
      <c r="D445" t="s">
        <v>209</v>
      </c>
      <c r="E445" s="361" t="s">
        <v>654</v>
      </c>
    </row>
    <row r="446" spans="1:5" x14ac:dyDescent="0.25">
      <c r="A446">
        <v>1518</v>
      </c>
      <c r="B446" t="s">
        <v>2833</v>
      </c>
      <c r="C446" t="s">
        <v>215</v>
      </c>
      <c r="D446" t="s">
        <v>204</v>
      </c>
      <c r="E446" s="361" t="s">
        <v>655</v>
      </c>
    </row>
    <row r="447" spans="1:5" x14ac:dyDescent="0.25">
      <c r="A447">
        <v>1523</v>
      </c>
      <c r="B447" t="s">
        <v>2834</v>
      </c>
      <c r="C447" t="s">
        <v>205</v>
      </c>
      <c r="D447" t="s">
        <v>206</v>
      </c>
      <c r="E447" s="361" t="s">
        <v>2835</v>
      </c>
    </row>
    <row r="448" spans="1:5" x14ac:dyDescent="0.25">
      <c r="A448">
        <v>1524</v>
      </c>
      <c r="B448" t="s">
        <v>2836</v>
      </c>
      <c r="C448" t="s">
        <v>205</v>
      </c>
      <c r="D448" t="s">
        <v>206</v>
      </c>
      <c r="E448" s="361" t="s">
        <v>2837</v>
      </c>
    </row>
    <row r="449" spans="1:5" x14ac:dyDescent="0.25">
      <c r="A449">
        <v>1525</v>
      </c>
      <c r="B449" t="s">
        <v>2838</v>
      </c>
      <c r="C449" t="s">
        <v>205</v>
      </c>
      <c r="D449" t="s">
        <v>206</v>
      </c>
      <c r="E449" s="361" t="s">
        <v>2839</v>
      </c>
    </row>
    <row r="450" spans="1:5" x14ac:dyDescent="0.25">
      <c r="A450">
        <v>1527</v>
      </c>
      <c r="B450" t="s">
        <v>2840</v>
      </c>
      <c r="C450" t="s">
        <v>205</v>
      </c>
      <c r="D450" t="s">
        <v>206</v>
      </c>
      <c r="E450" s="361" t="s">
        <v>2841</v>
      </c>
    </row>
    <row r="451" spans="1:5" x14ac:dyDescent="0.25">
      <c r="A451">
        <v>1535</v>
      </c>
      <c r="B451" t="s">
        <v>2842</v>
      </c>
      <c r="C451" t="s">
        <v>208</v>
      </c>
      <c r="D451" t="s">
        <v>206</v>
      </c>
      <c r="E451" s="361" t="s">
        <v>2843</v>
      </c>
    </row>
    <row r="452" spans="1:5" x14ac:dyDescent="0.25">
      <c r="A452">
        <v>1539</v>
      </c>
      <c r="B452" t="s">
        <v>2844</v>
      </c>
      <c r="C452" t="s">
        <v>208</v>
      </c>
      <c r="D452" t="s">
        <v>206</v>
      </c>
      <c r="E452" s="361" t="s">
        <v>2845</v>
      </c>
    </row>
    <row r="453" spans="1:5" x14ac:dyDescent="0.25">
      <c r="A453">
        <v>1542</v>
      </c>
      <c r="B453" t="s">
        <v>2846</v>
      </c>
      <c r="C453" t="s">
        <v>208</v>
      </c>
      <c r="D453" t="s">
        <v>206</v>
      </c>
      <c r="E453" s="361" t="s">
        <v>2847</v>
      </c>
    </row>
    <row r="454" spans="1:5" x14ac:dyDescent="0.25">
      <c r="A454">
        <v>1543</v>
      </c>
      <c r="B454" t="s">
        <v>2848</v>
      </c>
      <c r="C454" t="s">
        <v>208</v>
      </c>
      <c r="D454" t="s">
        <v>206</v>
      </c>
      <c r="E454" s="361" t="s">
        <v>2849</v>
      </c>
    </row>
    <row r="455" spans="1:5" x14ac:dyDescent="0.25">
      <c r="A455">
        <v>1545</v>
      </c>
      <c r="B455" t="s">
        <v>2850</v>
      </c>
      <c r="C455" t="s">
        <v>208</v>
      </c>
      <c r="D455" t="s">
        <v>206</v>
      </c>
      <c r="E455" s="361" t="s">
        <v>2851</v>
      </c>
    </row>
    <row r="456" spans="1:5" x14ac:dyDescent="0.25">
      <c r="A456">
        <v>1546</v>
      </c>
      <c r="B456" t="s">
        <v>2852</v>
      </c>
      <c r="C456" t="s">
        <v>208</v>
      </c>
      <c r="D456" t="s">
        <v>206</v>
      </c>
      <c r="E456" s="361" t="s">
        <v>2853</v>
      </c>
    </row>
    <row r="457" spans="1:5" x14ac:dyDescent="0.25">
      <c r="A457">
        <v>1547</v>
      </c>
      <c r="B457" t="s">
        <v>2854</v>
      </c>
      <c r="C457" t="s">
        <v>208</v>
      </c>
      <c r="D457" t="s">
        <v>206</v>
      </c>
      <c r="E457" s="361" t="s">
        <v>2855</v>
      </c>
    </row>
    <row r="458" spans="1:5" x14ac:dyDescent="0.25">
      <c r="A458">
        <v>1550</v>
      </c>
      <c r="B458" t="s">
        <v>2856</v>
      </c>
      <c r="C458" t="s">
        <v>208</v>
      </c>
      <c r="D458" t="s">
        <v>206</v>
      </c>
      <c r="E458" s="361" t="s">
        <v>2857</v>
      </c>
    </row>
    <row r="459" spans="1:5" x14ac:dyDescent="0.25">
      <c r="A459">
        <v>1562</v>
      </c>
      <c r="B459" t="s">
        <v>2858</v>
      </c>
      <c r="C459" t="s">
        <v>208</v>
      </c>
      <c r="D459" t="s">
        <v>206</v>
      </c>
      <c r="E459" s="361" t="s">
        <v>2859</v>
      </c>
    </row>
    <row r="460" spans="1:5" x14ac:dyDescent="0.25">
      <c r="A460">
        <v>1563</v>
      </c>
      <c r="B460" t="s">
        <v>2860</v>
      </c>
      <c r="C460" t="s">
        <v>208</v>
      </c>
      <c r="D460" t="s">
        <v>206</v>
      </c>
      <c r="E460" s="361" t="s">
        <v>2861</v>
      </c>
    </row>
    <row r="461" spans="1:5" x14ac:dyDescent="0.25">
      <c r="A461">
        <v>1564</v>
      </c>
      <c r="B461" t="s">
        <v>2862</v>
      </c>
      <c r="C461" t="s">
        <v>208</v>
      </c>
      <c r="D461" t="s">
        <v>206</v>
      </c>
      <c r="E461" s="361" t="s">
        <v>2863</v>
      </c>
    </row>
    <row r="462" spans="1:5" x14ac:dyDescent="0.25">
      <c r="A462">
        <v>1570</v>
      </c>
      <c r="B462" t="s">
        <v>2864</v>
      </c>
      <c r="C462" t="s">
        <v>208</v>
      </c>
      <c r="D462" t="s">
        <v>206</v>
      </c>
      <c r="E462" s="361" t="s">
        <v>2865</v>
      </c>
    </row>
    <row r="463" spans="1:5" x14ac:dyDescent="0.25">
      <c r="A463">
        <v>1571</v>
      </c>
      <c r="B463" t="s">
        <v>2866</v>
      </c>
      <c r="C463" t="s">
        <v>208</v>
      </c>
      <c r="D463" t="s">
        <v>206</v>
      </c>
      <c r="E463" s="361" t="s">
        <v>628</v>
      </c>
    </row>
    <row r="464" spans="1:5" x14ac:dyDescent="0.25">
      <c r="A464">
        <v>1573</v>
      </c>
      <c r="B464" t="s">
        <v>2867</v>
      </c>
      <c r="C464" t="s">
        <v>208</v>
      </c>
      <c r="D464" t="s">
        <v>206</v>
      </c>
      <c r="E464" s="361" t="s">
        <v>1792</v>
      </c>
    </row>
    <row r="465" spans="1:5" x14ac:dyDescent="0.25">
      <c r="A465">
        <v>1574</v>
      </c>
      <c r="B465" t="s">
        <v>2868</v>
      </c>
      <c r="C465" t="s">
        <v>208</v>
      </c>
      <c r="D465" t="s">
        <v>206</v>
      </c>
      <c r="E465" s="361" t="s">
        <v>1785</v>
      </c>
    </row>
    <row r="466" spans="1:5" x14ac:dyDescent="0.25">
      <c r="A466">
        <v>1575</v>
      </c>
      <c r="B466" t="s">
        <v>2869</v>
      </c>
      <c r="C466" t="s">
        <v>208</v>
      </c>
      <c r="D466" t="s">
        <v>206</v>
      </c>
      <c r="E466" s="361" t="s">
        <v>2648</v>
      </c>
    </row>
    <row r="467" spans="1:5" x14ac:dyDescent="0.25">
      <c r="A467">
        <v>1576</v>
      </c>
      <c r="B467" t="s">
        <v>2870</v>
      </c>
      <c r="C467" t="s">
        <v>208</v>
      </c>
      <c r="D467" t="s">
        <v>206</v>
      </c>
      <c r="E467" s="361" t="s">
        <v>605</v>
      </c>
    </row>
    <row r="468" spans="1:5" x14ac:dyDescent="0.25">
      <c r="A468">
        <v>1577</v>
      </c>
      <c r="B468" t="s">
        <v>2871</v>
      </c>
      <c r="C468" t="s">
        <v>208</v>
      </c>
      <c r="D468" t="s">
        <v>206</v>
      </c>
      <c r="E468" s="361" t="s">
        <v>1899</v>
      </c>
    </row>
    <row r="469" spans="1:5" x14ac:dyDescent="0.25">
      <c r="A469">
        <v>1578</v>
      </c>
      <c r="B469" t="s">
        <v>2872</v>
      </c>
      <c r="C469" t="s">
        <v>208</v>
      </c>
      <c r="D469" t="s">
        <v>206</v>
      </c>
      <c r="E469" s="361" t="s">
        <v>2139</v>
      </c>
    </row>
    <row r="470" spans="1:5" x14ac:dyDescent="0.25">
      <c r="A470">
        <v>1579</v>
      </c>
      <c r="B470" t="s">
        <v>2873</v>
      </c>
      <c r="C470" t="s">
        <v>208</v>
      </c>
      <c r="D470" t="s">
        <v>206</v>
      </c>
      <c r="E470" s="361" t="s">
        <v>2874</v>
      </c>
    </row>
    <row r="471" spans="1:5" x14ac:dyDescent="0.25">
      <c r="A471">
        <v>1580</v>
      </c>
      <c r="B471" t="s">
        <v>2875</v>
      </c>
      <c r="C471" t="s">
        <v>208</v>
      </c>
      <c r="D471" t="s">
        <v>206</v>
      </c>
      <c r="E471" s="361" t="s">
        <v>721</v>
      </c>
    </row>
    <row r="472" spans="1:5" x14ac:dyDescent="0.25">
      <c r="A472">
        <v>1581</v>
      </c>
      <c r="B472" t="s">
        <v>2876</v>
      </c>
      <c r="C472" t="s">
        <v>208</v>
      </c>
      <c r="D472" t="s">
        <v>206</v>
      </c>
      <c r="E472" s="361" t="s">
        <v>2877</v>
      </c>
    </row>
    <row r="473" spans="1:5" x14ac:dyDescent="0.25">
      <c r="A473">
        <v>1585</v>
      </c>
      <c r="B473" t="s">
        <v>2878</v>
      </c>
      <c r="C473" t="s">
        <v>208</v>
      </c>
      <c r="D473" t="s">
        <v>206</v>
      </c>
      <c r="E473" s="361" t="s">
        <v>2139</v>
      </c>
    </row>
    <row r="474" spans="1:5" x14ac:dyDescent="0.25">
      <c r="A474">
        <v>1586</v>
      </c>
      <c r="B474" t="s">
        <v>2879</v>
      </c>
      <c r="C474" t="s">
        <v>208</v>
      </c>
      <c r="D474" t="s">
        <v>206</v>
      </c>
      <c r="E474" s="361" t="s">
        <v>2880</v>
      </c>
    </row>
    <row r="475" spans="1:5" x14ac:dyDescent="0.25">
      <c r="A475">
        <v>1587</v>
      </c>
      <c r="B475" t="s">
        <v>2881</v>
      </c>
      <c r="C475" t="s">
        <v>208</v>
      </c>
      <c r="D475" t="s">
        <v>206</v>
      </c>
      <c r="E475" s="361" t="s">
        <v>1714</v>
      </c>
    </row>
    <row r="476" spans="1:5" x14ac:dyDescent="0.25">
      <c r="A476">
        <v>1588</v>
      </c>
      <c r="B476" t="s">
        <v>2882</v>
      </c>
      <c r="C476" t="s">
        <v>208</v>
      </c>
      <c r="D476" t="s">
        <v>206</v>
      </c>
      <c r="E476" s="361" t="s">
        <v>1838</v>
      </c>
    </row>
    <row r="477" spans="1:5" x14ac:dyDescent="0.25">
      <c r="A477">
        <v>1589</v>
      </c>
      <c r="B477" t="s">
        <v>2883</v>
      </c>
      <c r="C477" t="s">
        <v>208</v>
      </c>
      <c r="D477" t="s">
        <v>206</v>
      </c>
      <c r="E477" s="361" t="s">
        <v>2884</v>
      </c>
    </row>
    <row r="478" spans="1:5" x14ac:dyDescent="0.25">
      <c r="A478">
        <v>1590</v>
      </c>
      <c r="B478" t="s">
        <v>2885</v>
      </c>
      <c r="C478" t="s">
        <v>208</v>
      </c>
      <c r="D478" t="s">
        <v>206</v>
      </c>
      <c r="E478" s="361" t="s">
        <v>2146</v>
      </c>
    </row>
    <row r="479" spans="1:5" x14ac:dyDescent="0.25">
      <c r="A479">
        <v>1591</v>
      </c>
      <c r="B479" t="s">
        <v>2886</v>
      </c>
      <c r="C479" t="s">
        <v>208</v>
      </c>
      <c r="D479" t="s">
        <v>206</v>
      </c>
      <c r="E479" s="361" t="s">
        <v>2887</v>
      </c>
    </row>
    <row r="480" spans="1:5" x14ac:dyDescent="0.25">
      <c r="A480">
        <v>1593</v>
      </c>
      <c r="B480" t="s">
        <v>2888</v>
      </c>
      <c r="C480" t="s">
        <v>208</v>
      </c>
      <c r="D480" t="s">
        <v>206</v>
      </c>
      <c r="E480" s="361" t="s">
        <v>2889</v>
      </c>
    </row>
    <row r="481" spans="1:5" x14ac:dyDescent="0.25">
      <c r="A481">
        <v>1594</v>
      </c>
      <c r="B481" t="s">
        <v>2890</v>
      </c>
      <c r="C481" t="s">
        <v>208</v>
      </c>
      <c r="D481" t="s">
        <v>206</v>
      </c>
      <c r="E481" s="361" t="s">
        <v>2891</v>
      </c>
    </row>
    <row r="482" spans="1:5" x14ac:dyDescent="0.25">
      <c r="A482">
        <v>1597</v>
      </c>
      <c r="B482" t="s">
        <v>2892</v>
      </c>
      <c r="C482" t="s">
        <v>208</v>
      </c>
      <c r="D482" t="s">
        <v>206</v>
      </c>
      <c r="E482" s="361" t="s">
        <v>2893</v>
      </c>
    </row>
    <row r="483" spans="1:5" x14ac:dyDescent="0.25">
      <c r="A483">
        <v>1598</v>
      </c>
      <c r="B483" t="s">
        <v>2894</v>
      </c>
      <c r="C483" t="s">
        <v>208</v>
      </c>
      <c r="D483" t="s">
        <v>206</v>
      </c>
      <c r="E483" s="361" t="s">
        <v>1424</v>
      </c>
    </row>
    <row r="484" spans="1:5" x14ac:dyDescent="0.25">
      <c r="A484">
        <v>1599</v>
      </c>
      <c r="B484" t="s">
        <v>2895</v>
      </c>
      <c r="C484" t="s">
        <v>208</v>
      </c>
      <c r="D484" t="s">
        <v>206</v>
      </c>
      <c r="E484" s="361" t="s">
        <v>2896</v>
      </c>
    </row>
    <row r="485" spans="1:5" x14ac:dyDescent="0.25">
      <c r="A485">
        <v>1600</v>
      </c>
      <c r="B485" t="s">
        <v>2897</v>
      </c>
      <c r="C485" t="s">
        <v>208</v>
      </c>
      <c r="D485" t="s">
        <v>206</v>
      </c>
      <c r="E485" s="361" t="s">
        <v>1000</v>
      </c>
    </row>
    <row r="486" spans="1:5" x14ac:dyDescent="0.25">
      <c r="A486">
        <v>1601</v>
      </c>
      <c r="B486" t="s">
        <v>2898</v>
      </c>
      <c r="C486" t="s">
        <v>208</v>
      </c>
      <c r="D486" t="s">
        <v>206</v>
      </c>
      <c r="E486" s="361" t="s">
        <v>2899</v>
      </c>
    </row>
    <row r="487" spans="1:5" x14ac:dyDescent="0.25">
      <c r="A487">
        <v>1602</v>
      </c>
      <c r="B487" t="s">
        <v>2900</v>
      </c>
      <c r="C487" t="s">
        <v>208</v>
      </c>
      <c r="D487" t="s">
        <v>206</v>
      </c>
      <c r="E487" s="361" t="s">
        <v>2901</v>
      </c>
    </row>
    <row r="488" spans="1:5" x14ac:dyDescent="0.25">
      <c r="A488">
        <v>1603</v>
      </c>
      <c r="B488" t="s">
        <v>2902</v>
      </c>
      <c r="C488" t="s">
        <v>208</v>
      </c>
      <c r="D488" t="s">
        <v>206</v>
      </c>
      <c r="E488" s="361" t="s">
        <v>2903</v>
      </c>
    </row>
    <row r="489" spans="1:5" x14ac:dyDescent="0.25">
      <c r="A489">
        <v>1607</v>
      </c>
      <c r="B489" t="s">
        <v>2904</v>
      </c>
      <c r="C489" t="s">
        <v>216</v>
      </c>
      <c r="D489" t="s">
        <v>206</v>
      </c>
      <c r="E489" s="361" t="s">
        <v>928</v>
      </c>
    </row>
    <row r="490" spans="1:5" x14ac:dyDescent="0.25">
      <c r="A490">
        <v>1612</v>
      </c>
      <c r="B490" t="s">
        <v>2905</v>
      </c>
      <c r="C490" t="s">
        <v>208</v>
      </c>
      <c r="D490" t="s">
        <v>204</v>
      </c>
      <c r="E490" s="361" t="s">
        <v>2906</v>
      </c>
    </row>
    <row r="491" spans="1:5" x14ac:dyDescent="0.25">
      <c r="A491">
        <v>1613</v>
      </c>
      <c r="B491" t="s">
        <v>2907</v>
      </c>
      <c r="C491" t="s">
        <v>208</v>
      </c>
      <c r="D491" t="s">
        <v>206</v>
      </c>
      <c r="E491" s="361" t="s">
        <v>2908</v>
      </c>
    </row>
    <row r="492" spans="1:5" x14ac:dyDescent="0.25">
      <c r="A492">
        <v>1614</v>
      </c>
      <c r="B492" t="s">
        <v>2909</v>
      </c>
      <c r="C492" t="s">
        <v>208</v>
      </c>
      <c r="D492" t="s">
        <v>206</v>
      </c>
      <c r="E492" s="361" t="s">
        <v>2910</v>
      </c>
    </row>
    <row r="493" spans="1:5" x14ac:dyDescent="0.25">
      <c r="A493">
        <v>1615</v>
      </c>
      <c r="B493" t="s">
        <v>2911</v>
      </c>
      <c r="C493" t="s">
        <v>208</v>
      </c>
      <c r="D493" t="s">
        <v>206</v>
      </c>
      <c r="E493" s="361" t="s">
        <v>2912</v>
      </c>
    </row>
    <row r="494" spans="1:5" x14ac:dyDescent="0.25">
      <c r="A494">
        <v>1616</v>
      </c>
      <c r="B494" t="s">
        <v>2913</v>
      </c>
      <c r="C494" t="s">
        <v>208</v>
      </c>
      <c r="D494" t="s">
        <v>206</v>
      </c>
      <c r="E494" s="361" t="s">
        <v>2914</v>
      </c>
    </row>
    <row r="495" spans="1:5" x14ac:dyDescent="0.25">
      <c r="A495">
        <v>1617</v>
      </c>
      <c r="B495" t="s">
        <v>2915</v>
      </c>
      <c r="C495" t="s">
        <v>208</v>
      </c>
      <c r="D495" t="s">
        <v>206</v>
      </c>
      <c r="E495" s="361" t="s">
        <v>2916</v>
      </c>
    </row>
    <row r="496" spans="1:5" x14ac:dyDescent="0.25">
      <c r="A496">
        <v>1618</v>
      </c>
      <c r="B496" t="s">
        <v>2917</v>
      </c>
      <c r="C496" t="s">
        <v>208</v>
      </c>
      <c r="D496" t="s">
        <v>206</v>
      </c>
      <c r="E496" s="361" t="s">
        <v>2918</v>
      </c>
    </row>
    <row r="497" spans="1:5" x14ac:dyDescent="0.25">
      <c r="A497">
        <v>1619</v>
      </c>
      <c r="B497" t="s">
        <v>2919</v>
      </c>
      <c r="C497" t="s">
        <v>208</v>
      </c>
      <c r="D497" t="s">
        <v>206</v>
      </c>
      <c r="E497" s="361" t="s">
        <v>2920</v>
      </c>
    </row>
    <row r="498" spans="1:5" x14ac:dyDescent="0.25">
      <c r="A498">
        <v>1620</v>
      </c>
      <c r="B498" t="s">
        <v>2921</v>
      </c>
      <c r="C498" t="s">
        <v>208</v>
      </c>
      <c r="D498" t="s">
        <v>206</v>
      </c>
      <c r="E498" s="361" t="s">
        <v>2922</v>
      </c>
    </row>
    <row r="499" spans="1:5" x14ac:dyDescent="0.25">
      <c r="A499">
        <v>1621</v>
      </c>
      <c r="B499" t="s">
        <v>2923</v>
      </c>
      <c r="C499" t="s">
        <v>208</v>
      </c>
      <c r="D499" t="s">
        <v>206</v>
      </c>
      <c r="E499" s="361" t="s">
        <v>2924</v>
      </c>
    </row>
    <row r="500" spans="1:5" x14ac:dyDescent="0.25">
      <c r="A500">
        <v>1622</v>
      </c>
      <c r="B500" t="s">
        <v>2925</v>
      </c>
      <c r="C500" t="s">
        <v>208</v>
      </c>
      <c r="D500" t="s">
        <v>206</v>
      </c>
      <c r="E500" s="361" t="s">
        <v>2926</v>
      </c>
    </row>
    <row r="501" spans="1:5" x14ac:dyDescent="0.25">
      <c r="A501">
        <v>1623</v>
      </c>
      <c r="B501" t="s">
        <v>2927</v>
      </c>
      <c r="C501" t="s">
        <v>208</v>
      </c>
      <c r="D501" t="s">
        <v>206</v>
      </c>
      <c r="E501" s="361" t="s">
        <v>2928</v>
      </c>
    </row>
    <row r="502" spans="1:5" x14ac:dyDescent="0.25">
      <c r="A502">
        <v>1624</v>
      </c>
      <c r="B502" t="s">
        <v>2929</v>
      </c>
      <c r="C502" t="s">
        <v>208</v>
      </c>
      <c r="D502" t="s">
        <v>206</v>
      </c>
      <c r="E502" s="361" t="s">
        <v>2930</v>
      </c>
    </row>
    <row r="503" spans="1:5" x14ac:dyDescent="0.25">
      <c r="A503">
        <v>1625</v>
      </c>
      <c r="B503" t="s">
        <v>2931</v>
      </c>
      <c r="C503" t="s">
        <v>208</v>
      </c>
      <c r="D503" t="s">
        <v>206</v>
      </c>
      <c r="E503" s="361" t="s">
        <v>2932</v>
      </c>
    </row>
    <row r="504" spans="1:5" x14ac:dyDescent="0.25">
      <c r="A504">
        <v>1626</v>
      </c>
      <c r="B504" t="s">
        <v>2933</v>
      </c>
      <c r="C504" t="s">
        <v>208</v>
      </c>
      <c r="D504" t="s">
        <v>206</v>
      </c>
      <c r="E504" s="361" t="s">
        <v>2934</v>
      </c>
    </row>
    <row r="505" spans="1:5" x14ac:dyDescent="0.25">
      <c r="A505">
        <v>1627</v>
      </c>
      <c r="B505" t="s">
        <v>2935</v>
      </c>
      <c r="C505" t="s">
        <v>208</v>
      </c>
      <c r="D505" t="s">
        <v>206</v>
      </c>
      <c r="E505" s="361" t="s">
        <v>2936</v>
      </c>
    </row>
    <row r="506" spans="1:5" x14ac:dyDescent="0.25">
      <c r="A506">
        <v>1629</v>
      </c>
      <c r="B506" t="s">
        <v>2937</v>
      </c>
      <c r="C506" t="s">
        <v>208</v>
      </c>
      <c r="D506" t="s">
        <v>206</v>
      </c>
      <c r="E506" s="361" t="s">
        <v>2938</v>
      </c>
    </row>
    <row r="507" spans="1:5" x14ac:dyDescent="0.25">
      <c r="A507">
        <v>1630</v>
      </c>
      <c r="B507" t="s">
        <v>2939</v>
      </c>
      <c r="C507" t="s">
        <v>208</v>
      </c>
      <c r="D507" t="s">
        <v>206</v>
      </c>
      <c r="E507" s="361" t="s">
        <v>2940</v>
      </c>
    </row>
    <row r="508" spans="1:5" x14ac:dyDescent="0.25">
      <c r="A508">
        <v>1631</v>
      </c>
      <c r="B508" t="s">
        <v>2941</v>
      </c>
      <c r="C508" t="s">
        <v>208</v>
      </c>
      <c r="D508" t="s">
        <v>206</v>
      </c>
      <c r="E508" s="361" t="s">
        <v>2942</v>
      </c>
    </row>
    <row r="509" spans="1:5" x14ac:dyDescent="0.25">
      <c r="A509">
        <v>1633</v>
      </c>
      <c r="B509" t="s">
        <v>2943</v>
      </c>
      <c r="C509" t="s">
        <v>208</v>
      </c>
      <c r="D509" t="s">
        <v>206</v>
      </c>
      <c r="E509" s="361" t="s">
        <v>2944</v>
      </c>
    </row>
    <row r="510" spans="1:5" x14ac:dyDescent="0.25">
      <c r="A510">
        <v>1634</v>
      </c>
      <c r="B510" t="s">
        <v>2945</v>
      </c>
      <c r="C510" t="s">
        <v>213</v>
      </c>
      <c r="D510" t="s">
        <v>209</v>
      </c>
      <c r="E510" s="361" t="s">
        <v>1315</v>
      </c>
    </row>
    <row r="511" spans="1:5" x14ac:dyDescent="0.25">
      <c r="A511">
        <v>1647</v>
      </c>
      <c r="B511" t="s">
        <v>2946</v>
      </c>
      <c r="C511" t="s">
        <v>208</v>
      </c>
      <c r="D511" t="s">
        <v>209</v>
      </c>
      <c r="E511" s="361" t="s">
        <v>564</v>
      </c>
    </row>
    <row r="512" spans="1:5" x14ac:dyDescent="0.25">
      <c r="A512">
        <v>1648</v>
      </c>
      <c r="B512" t="s">
        <v>2947</v>
      </c>
      <c r="C512" t="s">
        <v>208</v>
      </c>
      <c r="D512" t="s">
        <v>209</v>
      </c>
      <c r="E512" s="361" t="s">
        <v>2948</v>
      </c>
    </row>
    <row r="513" spans="1:5" x14ac:dyDescent="0.25">
      <c r="A513">
        <v>1649</v>
      </c>
      <c r="B513" t="s">
        <v>2949</v>
      </c>
      <c r="C513" t="s">
        <v>208</v>
      </c>
      <c r="D513" t="s">
        <v>209</v>
      </c>
      <c r="E513" s="361" t="s">
        <v>2950</v>
      </c>
    </row>
    <row r="514" spans="1:5" x14ac:dyDescent="0.25">
      <c r="A514">
        <v>1650</v>
      </c>
      <c r="B514" t="s">
        <v>2951</v>
      </c>
      <c r="C514" t="s">
        <v>208</v>
      </c>
      <c r="D514" t="s">
        <v>209</v>
      </c>
      <c r="E514" s="361" t="s">
        <v>2952</v>
      </c>
    </row>
    <row r="515" spans="1:5" x14ac:dyDescent="0.25">
      <c r="A515">
        <v>1651</v>
      </c>
      <c r="B515" t="s">
        <v>2953</v>
      </c>
      <c r="C515" t="s">
        <v>208</v>
      </c>
      <c r="D515" t="s">
        <v>209</v>
      </c>
      <c r="E515" s="361" t="s">
        <v>2954</v>
      </c>
    </row>
    <row r="516" spans="1:5" x14ac:dyDescent="0.25">
      <c r="A516">
        <v>1652</v>
      </c>
      <c r="B516" t="s">
        <v>2955</v>
      </c>
      <c r="C516" t="s">
        <v>208</v>
      </c>
      <c r="D516" t="s">
        <v>209</v>
      </c>
      <c r="E516" s="361" t="s">
        <v>2956</v>
      </c>
    </row>
    <row r="517" spans="1:5" x14ac:dyDescent="0.25">
      <c r="A517">
        <v>1653</v>
      </c>
      <c r="B517" t="s">
        <v>2957</v>
      </c>
      <c r="C517" t="s">
        <v>208</v>
      </c>
      <c r="D517" t="s">
        <v>209</v>
      </c>
      <c r="E517" s="361" t="s">
        <v>2958</v>
      </c>
    </row>
    <row r="518" spans="1:5" x14ac:dyDescent="0.25">
      <c r="A518">
        <v>1654</v>
      </c>
      <c r="B518" t="s">
        <v>2959</v>
      </c>
      <c r="C518" t="s">
        <v>208</v>
      </c>
      <c r="D518" t="s">
        <v>209</v>
      </c>
      <c r="E518" s="361" t="s">
        <v>2960</v>
      </c>
    </row>
    <row r="519" spans="1:5" x14ac:dyDescent="0.25">
      <c r="A519">
        <v>1743</v>
      </c>
      <c r="B519" t="s">
        <v>2961</v>
      </c>
      <c r="C519" t="s">
        <v>208</v>
      </c>
      <c r="D519" t="s">
        <v>206</v>
      </c>
      <c r="E519" s="361" t="s">
        <v>2962</v>
      </c>
    </row>
    <row r="520" spans="1:5" x14ac:dyDescent="0.25">
      <c r="A520">
        <v>1744</v>
      </c>
      <c r="B520" t="s">
        <v>2963</v>
      </c>
      <c r="C520" t="s">
        <v>208</v>
      </c>
      <c r="D520" t="s">
        <v>206</v>
      </c>
      <c r="E520" s="361" t="s">
        <v>2964</v>
      </c>
    </row>
    <row r="521" spans="1:5" x14ac:dyDescent="0.25">
      <c r="A521">
        <v>1745</v>
      </c>
      <c r="B521" t="s">
        <v>2965</v>
      </c>
      <c r="C521" t="s">
        <v>208</v>
      </c>
      <c r="D521" t="s">
        <v>206</v>
      </c>
      <c r="E521" s="361" t="s">
        <v>2966</v>
      </c>
    </row>
    <row r="522" spans="1:5" x14ac:dyDescent="0.25">
      <c r="A522">
        <v>1746</v>
      </c>
      <c r="B522" t="s">
        <v>2967</v>
      </c>
      <c r="C522" t="s">
        <v>208</v>
      </c>
      <c r="D522" t="s">
        <v>204</v>
      </c>
      <c r="E522" s="361" t="s">
        <v>2968</v>
      </c>
    </row>
    <row r="523" spans="1:5" x14ac:dyDescent="0.25">
      <c r="A523">
        <v>1747</v>
      </c>
      <c r="B523" t="s">
        <v>2969</v>
      </c>
      <c r="C523" t="s">
        <v>208</v>
      </c>
      <c r="D523" t="s">
        <v>206</v>
      </c>
      <c r="E523" s="361" t="s">
        <v>2970</v>
      </c>
    </row>
    <row r="524" spans="1:5" x14ac:dyDescent="0.25">
      <c r="A524">
        <v>1748</v>
      </c>
      <c r="B524" t="s">
        <v>2971</v>
      </c>
      <c r="C524" t="s">
        <v>208</v>
      </c>
      <c r="D524" t="s">
        <v>206</v>
      </c>
      <c r="E524" s="361" t="s">
        <v>2972</v>
      </c>
    </row>
    <row r="525" spans="1:5" x14ac:dyDescent="0.25">
      <c r="A525">
        <v>1749</v>
      </c>
      <c r="B525" t="s">
        <v>2973</v>
      </c>
      <c r="C525" t="s">
        <v>208</v>
      </c>
      <c r="D525" t="s">
        <v>206</v>
      </c>
      <c r="E525" s="361" t="s">
        <v>2974</v>
      </c>
    </row>
    <row r="526" spans="1:5" x14ac:dyDescent="0.25">
      <c r="A526">
        <v>1750</v>
      </c>
      <c r="B526" t="s">
        <v>2975</v>
      </c>
      <c r="C526" t="s">
        <v>208</v>
      </c>
      <c r="D526" t="s">
        <v>206</v>
      </c>
      <c r="E526" s="361" t="s">
        <v>2976</v>
      </c>
    </row>
    <row r="527" spans="1:5" x14ac:dyDescent="0.25">
      <c r="A527">
        <v>1775</v>
      </c>
      <c r="B527" t="s">
        <v>2977</v>
      </c>
      <c r="C527" t="s">
        <v>208</v>
      </c>
      <c r="D527" t="s">
        <v>209</v>
      </c>
      <c r="E527" s="361" t="s">
        <v>2978</v>
      </c>
    </row>
    <row r="528" spans="1:5" x14ac:dyDescent="0.25">
      <c r="A528">
        <v>1776</v>
      </c>
      <c r="B528" t="s">
        <v>2979</v>
      </c>
      <c r="C528" t="s">
        <v>208</v>
      </c>
      <c r="D528" t="s">
        <v>209</v>
      </c>
      <c r="E528" s="361" t="s">
        <v>2980</v>
      </c>
    </row>
    <row r="529" spans="1:5" x14ac:dyDescent="0.25">
      <c r="A529">
        <v>1777</v>
      </c>
      <c r="B529" t="s">
        <v>2981</v>
      </c>
      <c r="C529" t="s">
        <v>208</v>
      </c>
      <c r="D529" t="s">
        <v>209</v>
      </c>
      <c r="E529" s="361" t="s">
        <v>2982</v>
      </c>
    </row>
    <row r="530" spans="1:5" x14ac:dyDescent="0.25">
      <c r="A530">
        <v>1778</v>
      </c>
      <c r="B530" t="s">
        <v>2983</v>
      </c>
      <c r="C530" t="s">
        <v>208</v>
      </c>
      <c r="D530" t="s">
        <v>209</v>
      </c>
      <c r="E530" s="361" t="s">
        <v>2984</v>
      </c>
    </row>
    <row r="531" spans="1:5" x14ac:dyDescent="0.25">
      <c r="A531">
        <v>1779</v>
      </c>
      <c r="B531" t="s">
        <v>2985</v>
      </c>
      <c r="C531" t="s">
        <v>208</v>
      </c>
      <c r="D531" t="s">
        <v>209</v>
      </c>
      <c r="E531" s="361" t="s">
        <v>2986</v>
      </c>
    </row>
    <row r="532" spans="1:5" x14ac:dyDescent="0.25">
      <c r="A532">
        <v>1780</v>
      </c>
      <c r="B532" t="s">
        <v>2987</v>
      </c>
      <c r="C532" t="s">
        <v>208</v>
      </c>
      <c r="D532" t="s">
        <v>209</v>
      </c>
      <c r="E532" s="361" t="s">
        <v>2988</v>
      </c>
    </row>
    <row r="533" spans="1:5" x14ac:dyDescent="0.25">
      <c r="A533">
        <v>1781</v>
      </c>
      <c r="B533" t="s">
        <v>2989</v>
      </c>
      <c r="C533" t="s">
        <v>208</v>
      </c>
      <c r="D533" t="s">
        <v>209</v>
      </c>
      <c r="E533" s="361" t="s">
        <v>2990</v>
      </c>
    </row>
    <row r="534" spans="1:5" x14ac:dyDescent="0.25">
      <c r="A534">
        <v>1782</v>
      </c>
      <c r="B534" t="s">
        <v>2991</v>
      </c>
      <c r="C534" t="s">
        <v>208</v>
      </c>
      <c r="D534" t="s">
        <v>209</v>
      </c>
      <c r="E534" s="361" t="s">
        <v>2992</v>
      </c>
    </row>
    <row r="535" spans="1:5" x14ac:dyDescent="0.25">
      <c r="A535">
        <v>1783</v>
      </c>
      <c r="B535" t="s">
        <v>2993</v>
      </c>
      <c r="C535" t="s">
        <v>208</v>
      </c>
      <c r="D535" t="s">
        <v>209</v>
      </c>
      <c r="E535" s="361" t="s">
        <v>2994</v>
      </c>
    </row>
    <row r="536" spans="1:5" x14ac:dyDescent="0.25">
      <c r="A536">
        <v>1784</v>
      </c>
      <c r="B536" t="s">
        <v>2995</v>
      </c>
      <c r="C536" t="s">
        <v>208</v>
      </c>
      <c r="D536" t="s">
        <v>209</v>
      </c>
      <c r="E536" s="361" t="s">
        <v>2996</v>
      </c>
    </row>
    <row r="537" spans="1:5" x14ac:dyDescent="0.25">
      <c r="A537">
        <v>1786</v>
      </c>
      <c r="B537" t="s">
        <v>2997</v>
      </c>
      <c r="C537" t="s">
        <v>208</v>
      </c>
      <c r="D537" t="s">
        <v>209</v>
      </c>
      <c r="E537" s="361" t="s">
        <v>1716</v>
      </c>
    </row>
    <row r="538" spans="1:5" x14ac:dyDescent="0.25">
      <c r="A538">
        <v>1787</v>
      </c>
      <c r="B538" t="s">
        <v>2998</v>
      </c>
      <c r="C538" t="s">
        <v>208</v>
      </c>
      <c r="D538" t="s">
        <v>209</v>
      </c>
      <c r="E538" s="361" t="s">
        <v>609</v>
      </c>
    </row>
    <row r="539" spans="1:5" x14ac:dyDescent="0.25">
      <c r="A539">
        <v>1788</v>
      </c>
      <c r="B539" t="s">
        <v>2999</v>
      </c>
      <c r="C539" t="s">
        <v>208</v>
      </c>
      <c r="D539" t="s">
        <v>209</v>
      </c>
      <c r="E539" s="361" t="s">
        <v>3000</v>
      </c>
    </row>
    <row r="540" spans="1:5" x14ac:dyDescent="0.25">
      <c r="A540">
        <v>1789</v>
      </c>
      <c r="B540" t="s">
        <v>3001</v>
      </c>
      <c r="C540" t="s">
        <v>208</v>
      </c>
      <c r="D540" t="s">
        <v>209</v>
      </c>
      <c r="E540" s="361" t="s">
        <v>3002</v>
      </c>
    </row>
    <row r="541" spans="1:5" x14ac:dyDescent="0.25">
      <c r="A541">
        <v>1790</v>
      </c>
      <c r="B541" t="s">
        <v>3003</v>
      </c>
      <c r="C541" t="s">
        <v>208</v>
      </c>
      <c r="D541" t="s">
        <v>209</v>
      </c>
      <c r="E541" s="361" t="s">
        <v>3004</v>
      </c>
    </row>
    <row r="542" spans="1:5" x14ac:dyDescent="0.25">
      <c r="A542">
        <v>1791</v>
      </c>
      <c r="B542" t="s">
        <v>3005</v>
      </c>
      <c r="C542" t="s">
        <v>208</v>
      </c>
      <c r="D542" t="s">
        <v>209</v>
      </c>
      <c r="E542" s="361" t="s">
        <v>3006</v>
      </c>
    </row>
    <row r="543" spans="1:5" x14ac:dyDescent="0.25">
      <c r="A543">
        <v>1792</v>
      </c>
      <c r="B543" t="s">
        <v>3007</v>
      </c>
      <c r="C543" t="s">
        <v>208</v>
      </c>
      <c r="D543" t="s">
        <v>209</v>
      </c>
      <c r="E543" s="361" t="s">
        <v>3008</v>
      </c>
    </row>
    <row r="544" spans="1:5" x14ac:dyDescent="0.25">
      <c r="A544">
        <v>1793</v>
      </c>
      <c r="B544" t="s">
        <v>3009</v>
      </c>
      <c r="C544" t="s">
        <v>208</v>
      </c>
      <c r="D544" t="s">
        <v>209</v>
      </c>
      <c r="E544" s="361" t="s">
        <v>3010</v>
      </c>
    </row>
    <row r="545" spans="1:5" x14ac:dyDescent="0.25">
      <c r="A545">
        <v>1794</v>
      </c>
      <c r="B545" t="s">
        <v>3011</v>
      </c>
      <c r="C545" t="s">
        <v>208</v>
      </c>
      <c r="D545" t="s">
        <v>209</v>
      </c>
      <c r="E545" s="361" t="s">
        <v>764</v>
      </c>
    </row>
    <row r="546" spans="1:5" x14ac:dyDescent="0.25">
      <c r="A546">
        <v>1795</v>
      </c>
      <c r="B546" t="s">
        <v>3012</v>
      </c>
      <c r="C546" t="s">
        <v>208</v>
      </c>
      <c r="D546" t="s">
        <v>209</v>
      </c>
      <c r="E546" s="361" t="s">
        <v>3013</v>
      </c>
    </row>
    <row r="547" spans="1:5" x14ac:dyDescent="0.25">
      <c r="A547">
        <v>1796</v>
      </c>
      <c r="B547" t="s">
        <v>3014</v>
      </c>
      <c r="C547" t="s">
        <v>208</v>
      </c>
      <c r="D547" t="s">
        <v>209</v>
      </c>
      <c r="E547" s="361" t="s">
        <v>3015</v>
      </c>
    </row>
    <row r="548" spans="1:5" x14ac:dyDescent="0.25">
      <c r="A548">
        <v>1797</v>
      </c>
      <c r="B548" t="s">
        <v>3016</v>
      </c>
      <c r="C548" t="s">
        <v>208</v>
      </c>
      <c r="D548" t="s">
        <v>209</v>
      </c>
      <c r="E548" s="361" t="s">
        <v>3017</v>
      </c>
    </row>
    <row r="549" spans="1:5" x14ac:dyDescent="0.25">
      <c r="A549">
        <v>1798</v>
      </c>
      <c r="B549" t="s">
        <v>3018</v>
      </c>
      <c r="C549" t="s">
        <v>208</v>
      </c>
      <c r="D549" t="s">
        <v>209</v>
      </c>
      <c r="E549" s="361" t="s">
        <v>3019</v>
      </c>
    </row>
    <row r="550" spans="1:5" x14ac:dyDescent="0.25">
      <c r="A550">
        <v>1799</v>
      </c>
      <c r="B550" t="s">
        <v>3020</v>
      </c>
      <c r="C550" t="s">
        <v>208</v>
      </c>
      <c r="D550" t="s">
        <v>209</v>
      </c>
      <c r="E550" s="361" t="s">
        <v>3021</v>
      </c>
    </row>
    <row r="551" spans="1:5" x14ac:dyDescent="0.25">
      <c r="A551">
        <v>1800</v>
      </c>
      <c r="B551" t="s">
        <v>3022</v>
      </c>
      <c r="C551" t="s">
        <v>208</v>
      </c>
      <c r="D551" t="s">
        <v>209</v>
      </c>
      <c r="E551" s="361" t="s">
        <v>3023</v>
      </c>
    </row>
    <row r="552" spans="1:5" x14ac:dyDescent="0.25">
      <c r="A552">
        <v>1802</v>
      </c>
      <c r="B552" t="s">
        <v>3024</v>
      </c>
      <c r="C552" t="s">
        <v>208</v>
      </c>
      <c r="D552" t="s">
        <v>209</v>
      </c>
      <c r="E552" s="361" t="s">
        <v>3025</v>
      </c>
    </row>
    <row r="553" spans="1:5" x14ac:dyDescent="0.25">
      <c r="A553">
        <v>1803</v>
      </c>
      <c r="B553" t="s">
        <v>3026</v>
      </c>
      <c r="C553" t="s">
        <v>208</v>
      </c>
      <c r="D553" t="s">
        <v>209</v>
      </c>
      <c r="E553" s="361" t="s">
        <v>3027</v>
      </c>
    </row>
    <row r="554" spans="1:5" x14ac:dyDescent="0.25">
      <c r="A554">
        <v>1804</v>
      </c>
      <c r="B554" t="s">
        <v>3028</v>
      </c>
      <c r="C554" t="s">
        <v>208</v>
      </c>
      <c r="D554" t="s">
        <v>209</v>
      </c>
      <c r="E554" s="361" t="s">
        <v>3029</v>
      </c>
    </row>
    <row r="555" spans="1:5" x14ac:dyDescent="0.25">
      <c r="A555">
        <v>1805</v>
      </c>
      <c r="B555" t="s">
        <v>3030</v>
      </c>
      <c r="C555" t="s">
        <v>208</v>
      </c>
      <c r="D555" t="s">
        <v>209</v>
      </c>
      <c r="E555" s="361" t="s">
        <v>3031</v>
      </c>
    </row>
    <row r="556" spans="1:5" x14ac:dyDescent="0.25">
      <c r="A556">
        <v>1806</v>
      </c>
      <c r="B556" t="s">
        <v>3032</v>
      </c>
      <c r="C556" t="s">
        <v>208</v>
      </c>
      <c r="D556" t="s">
        <v>209</v>
      </c>
      <c r="E556" s="361" t="s">
        <v>3033</v>
      </c>
    </row>
    <row r="557" spans="1:5" x14ac:dyDescent="0.25">
      <c r="A557">
        <v>1807</v>
      </c>
      <c r="B557" t="s">
        <v>3034</v>
      </c>
      <c r="C557" t="s">
        <v>208</v>
      </c>
      <c r="D557" t="s">
        <v>209</v>
      </c>
      <c r="E557" s="361" t="s">
        <v>3035</v>
      </c>
    </row>
    <row r="558" spans="1:5" x14ac:dyDescent="0.25">
      <c r="A558">
        <v>1808</v>
      </c>
      <c r="B558" t="s">
        <v>3036</v>
      </c>
      <c r="C558" t="s">
        <v>208</v>
      </c>
      <c r="D558" t="s">
        <v>209</v>
      </c>
      <c r="E558" s="361" t="s">
        <v>3037</v>
      </c>
    </row>
    <row r="559" spans="1:5" x14ac:dyDescent="0.25">
      <c r="A559">
        <v>1809</v>
      </c>
      <c r="B559" t="s">
        <v>3038</v>
      </c>
      <c r="C559" t="s">
        <v>208</v>
      </c>
      <c r="D559" t="s">
        <v>209</v>
      </c>
      <c r="E559" s="361" t="s">
        <v>3039</v>
      </c>
    </row>
    <row r="560" spans="1:5" x14ac:dyDescent="0.25">
      <c r="A560">
        <v>1810</v>
      </c>
      <c r="B560" t="s">
        <v>3040</v>
      </c>
      <c r="C560" t="s">
        <v>208</v>
      </c>
      <c r="D560" t="s">
        <v>209</v>
      </c>
      <c r="E560" s="361" t="s">
        <v>3041</v>
      </c>
    </row>
    <row r="561" spans="1:5" x14ac:dyDescent="0.25">
      <c r="A561">
        <v>1811</v>
      </c>
      <c r="B561" t="s">
        <v>3042</v>
      </c>
      <c r="C561" t="s">
        <v>208</v>
      </c>
      <c r="D561" t="s">
        <v>209</v>
      </c>
      <c r="E561" s="361" t="s">
        <v>3043</v>
      </c>
    </row>
    <row r="562" spans="1:5" x14ac:dyDescent="0.25">
      <c r="A562">
        <v>1812</v>
      </c>
      <c r="B562" t="s">
        <v>3044</v>
      </c>
      <c r="C562" t="s">
        <v>208</v>
      </c>
      <c r="D562" t="s">
        <v>209</v>
      </c>
      <c r="E562" s="361" t="s">
        <v>3045</v>
      </c>
    </row>
    <row r="563" spans="1:5" x14ac:dyDescent="0.25">
      <c r="A563">
        <v>1813</v>
      </c>
      <c r="B563" t="s">
        <v>3046</v>
      </c>
      <c r="C563" t="s">
        <v>208</v>
      </c>
      <c r="D563" t="s">
        <v>209</v>
      </c>
      <c r="E563" s="361" t="s">
        <v>3047</v>
      </c>
    </row>
    <row r="564" spans="1:5" x14ac:dyDescent="0.25">
      <c r="A564">
        <v>1814</v>
      </c>
      <c r="B564" t="s">
        <v>3048</v>
      </c>
      <c r="C564" t="s">
        <v>208</v>
      </c>
      <c r="D564" t="s">
        <v>209</v>
      </c>
      <c r="E564" s="361" t="s">
        <v>3049</v>
      </c>
    </row>
    <row r="565" spans="1:5" x14ac:dyDescent="0.25">
      <c r="A565">
        <v>1815</v>
      </c>
      <c r="B565" t="s">
        <v>3050</v>
      </c>
      <c r="C565" t="s">
        <v>208</v>
      </c>
      <c r="D565" t="s">
        <v>209</v>
      </c>
      <c r="E565" s="361" t="s">
        <v>3051</v>
      </c>
    </row>
    <row r="566" spans="1:5" x14ac:dyDescent="0.25">
      <c r="A566">
        <v>1816</v>
      </c>
      <c r="B566" t="s">
        <v>3052</v>
      </c>
      <c r="C566" t="s">
        <v>208</v>
      </c>
      <c r="D566" t="s">
        <v>209</v>
      </c>
      <c r="E566" s="361" t="s">
        <v>1247</v>
      </c>
    </row>
    <row r="567" spans="1:5" x14ac:dyDescent="0.25">
      <c r="A567">
        <v>1817</v>
      </c>
      <c r="B567" t="s">
        <v>3053</v>
      </c>
      <c r="C567" t="s">
        <v>208</v>
      </c>
      <c r="D567" t="s">
        <v>209</v>
      </c>
      <c r="E567" s="361" t="s">
        <v>3054</v>
      </c>
    </row>
    <row r="568" spans="1:5" x14ac:dyDescent="0.25">
      <c r="A568">
        <v>1818</v>
      </c>
      <c r="B568" t="s">
        <v>3055</v>
      </c>
      <c r="C568" t="s">
        <v>208</v>
      </c>
      <c r="D568" t="s">
        <v>209</v>
      </c>
      <c r="E568" s="361" t="s">
        <v>3056</v>
      </c>
    </row>
    <row r="569" spans="1:5" x14ac:dyDescent="0.25">
      <c r="A569">
        <v>1819</v>
      </c>
      <c r="B569" t="s">
        <v>3057</v>
      </c>
      <c r="C569" t="s">
        <v>208</v>
      </c>
      <c r="D569" t="s">
        <v>209</v>
      </c>
      <c r="E569" s="361" t="s">
        <v>3058</v>
      </c>
    </row>
    <row r="570" spans="1:5" x14ac:dyDescent="0.25">
      <c r="A570">
        <v>1820</v>
      </c>
      <c r="B570" t="s">
        <v>3059</v>
      </c>
      <c r="C570" t="s">
        <v>208</v>
      </c>
      <c r="D570" t="s">
        <v>209</v>
      </c>
      <c r="E570" s="361" t="s">
        <v>3060</v>
      </c>
    </row>
    <row r="571" spans="1:5" x14ac:dyDescent="0.25">
      <c r="A571">
        <v>1821</v>
      </c>
      <c r="B571" t="s">
        <v>3061</v>
      </c>
      <c r="C571" t="s">
        <v>208</v>
      </c>
      <c r="D571" t="s">
        <v>209</v>
      </c>
      <c r="E571" s="361" t="s">
        <v>3062</v>
      </c>
    </row>
    <row r="572" spans="1:5" x14ac:dyDescent="0.25">
      <c r="A572">
        <v>1824</v>
      </c>
      <c r="B572" t="s">
        <v>3063</v>
      </c>
      <c r="C572" t="s">
        <v>208</v>
      </c>
      <c r="D572" t="s">
        <v>209</v>
      </c>
      <c r="E572" s="361" t="s">
        <v>3064</v>
      </c>
    </row>
    <row r="573" spans="1:5" x14ac:dyDescent="0.25">
      <c r="A573">
        <v>1825</v>
      </c>
      <c r="B573" t="s">
        <v>3065</v>
      </c>
      <c r="C573" t="s">
        <v>208</v>
      </c>
      <c r="D573" t="s">
        <v>209</v>
      </c>
      <c r="E573" s="361" t="s">
        <v>3066</v>
      </c>
    </row>
    <row r="574" spans="1:5" x14ac:dyDescent="0.25">
      <c r="A574">
        <v>1827</v>
      </c>
      <c r="B574" t="s">
        <v>3067</v>
      </c>
      <c r="C574" t="s">
        <v>208</v>
      </c>
      <c r="D574" t="s">
        <v>209</v>
      </c>
      <c r="E574" s="361" t="s">
        <v>3068</v>
      </c>
    </row>
    <row r="575" spans="1:5" x14ac:dyDescent="0.25">
      <c r="A575">
        <v>1828</v>
      </c>
      <c r="B575" t="s">
        <v>3069</v>
      </c>
      <c r="C575" t="s">
        <v>208</v>
      </c>
      <c r="D575" t="s">
        <v>209</v>
      </c>
      <c r="E575" s="361" t="s">
        <v>3070</v>
      </c>
    </row>
    <row r="576" spans="1:5" x14ac:dyDescent="0.25">
      <c r="A576">
        <v>1831</v>
      </c>
      <c r="B576" t="s">
        <v>3071</v>
      </c>
      <c r="C576" t="s">
        <v>208</v>
      </c>
      <c r="D576" t="s">
        <v>209</v>
      </c>
      <c r="E576" s="361" t="s">
        <v>3072</v>
      </c>
    </row>
    <row r="577" spans="1:5" x14ac:dyDescent="0.25">
      <c r="A577">
        <v>1844</v>
      </c>
      <c r="B577" t="s">
        <v>3073</v>
      </c>
      <c r="C577" t="s">
        <v>208</v>
      </c>
      <c r="D577" t="s">
        <v>206</v>
      </c>
      <c r="E577" s="361" t="s">
        <v>3074</v>
      </c>
    </row>
    <row r="578" spans="1:5" x14ac:dyDescent="0.25">
      <c r="A578">
        <v>1845</v>
      </c>
      <c r="B578" t="s">
        <v>3075</v>
      </c>
      <c r="C578" t="s">
        <v>208</v>
      </c>
      <c r="D578" t="s">
        <v>209</v>
      </c>
      <c r="E578" s="361" t="s">
        <v>3076</v>
      </c>
    </row>
    <row r="579" spans="1:5" x14ac:dyDescent="0.25">
      <c r="A579">
        <v>1858</v>
      </c>
      <c r="B579" t="s">
        <v>3077</v>
      </c>
      <c r="C579" t="s">
        <v>208</v>
      </c>
      <c r="D579" t="s">
        <v>206</v>
      </c>
      <c r="E579" s="361" t="s">
        <v>3078</v>
      </c>
    </row>
    <row r="580" spans="1:5" x14ac:dyDescent="0.25">
      <c r="A580">
        <v>1863</v>
      </c>
      <c r="B580" t="s">
        <v>3079</v>
      </c>
      <c r="C580" t="s">
        <v>208</v>
      </c>
      <c r="D580" t="s">
        <v>206</v>
      </c>
      <c r="E580" s="361" t="s">
        <v>3080</v>
      </c>
    </row>
    <row r="581" spans="1:5" x14ac:dyDescent="0.25">
      <c r="A581">
        <v>1865</v>
      </c>
      <c r="B581" t="s">
        <v>3081</v>
      </c>
      <c r="C581" t="s">
        <v>208</v>
      </c>
      <c r="D581" t="s">
        <v>206</v>
      </c>
      <c r="E581" s="361" t="s">
        <v>3082</v>
      </c>
    </row>
    <row r="582" spans="1:5" x14ac:dyDescent="0.25">
      <c r="A582">
        <v>1870</v>
      </c>
      <c r="B582" t="s">
        <v>3083</v>
      </c>
      <c r="C582" t="s">
        <v>208</v>
      </c>
      <c r="D582" t="s">
        <v>204</v>
      </c>
      <c r="E582" s="361" t="s">
        <v>680</v>
      </c>
    </row>
    <row r="583" spans="1:5" x14ac:dyDescent="0.25">
      <c r="A583">
        <v>1871</v>
      </c>
      <c r="B583" t="s">
        <v>3084</v>
      </c>
      <c r="C583" t="s">
        <v>208</v>
      </c>
      <c r="D583" t="s">
        <v>206</v>
      </c>
      <c r="E583" s="361" t="s">
        <v>681</v>
      </c>
    </row>
    <row r="584" spans="1:5" x14ac:dyDescent="0.25">
      <c r="A584">
        <v>1872</v>
      </c>
      <c r="B584" t="s">
        <v>3085</v>
      </c>
      <c r="C584" t="s">
        <v>208</v>
      </c>
      <c r="D584" t="s">
        <v>206</v>
      </c>
      <c r="E584" s="361" t="s">
        <v>682</v>
      </c>
    </row>
    <row r="585" spans="1:5" x14ac:dyDescent="0.25">
      <c r="A585">
        <v>1873</v>
      </c>
      <c r="B585" t="s">
        <v>3086</v>
      </c>
      <c r="C585" t="s">
        <v>208</v>
      </c>
      <c r="D585" t="s">
        <v>206</v>
      </c>
      <c r="E585" s="361" t="s">
        <v>683</v>
      </c>
    </row>
    <row r="586" spans="1:5" x14ac:dyDescent="0.25">
      <c r="A586">
        <v>1874</v>
      </c>
      <c r="B586" t="s">
        <v>3087</v>
      </c>
      <c r="C586" t="s">
        <v>208</v>
      </c>
      <c r="D586" t="s">
        <v>206</v>
      </c>
      <c r="E586" s="361" t="s">
        <v>684</v>
      </c>
    </row>
    <row r="587" spans="1:5" x14ac:dyDescent="0.25">
      <c r="A587">
        <v>1875</v>
      </c>
      <c r="B587" t="s">
        <v>3088</v>
      </c>
      <c r="C587" t="s">
        <v>208</v>
      </c>
      <c r="D587" t="s">
        <v>206</v>
      </c>
      <c r="E587" s="361" t="s">
        <v>685</v>
      </c>
    </row>
    <row r="588" spans="1:5" x14ac:dyDescent="0.25">
      <c r="A588">
        <v>1876</v>
      </c>
      <c r="B588" t="s">
        <v>3089</v>
      </c>
      <c r="C588" t="s">
        <v>208</v>
      </c>
      <c r="D588" t="s">
        <v>206</v>
      </c>
      <c r="E588" s="361" t="s">
        <v>686</v>
      </c>
    </row>
    <row r="589" spans="1:5" x14ac:dyDescent="0.25">
      <c r="A589">
        <v>1877</v>
      </c>
      <c r="B589" t="s">
        <v>3090</v>
      </c>
      <c r="C589" t="s">
        <v>208</v>
      </c>
      <c r="D589" t="s">
        <v>206</v>
      </c>
      <c r="E589" s="361" t="s">
        <v>508</v>
      </c>
    </row>
    <row r="590" spans="1:5" x14ac:dyDescent="0.25">
      <c r="A590">
        <v>1878</v>
      </c>
      <c r="B590" t="s">
        <v>3091</v>
      </c>
      <c r="C590" t="s">
        <v>208</v>
      </c>
      <c r="D590" t="s">
        <v>206</v>
      </c>
      <c r="E590" s="361" t="s">
        <v>687</v>
      </c>
    </row>
    <row r="591" spans="1:5" x14ac:dyDescent="0.25">
      <c r="A591">
        <v>1879</v>
      </c>
      <c r="B591" t="s">
        <v>3092</v>
      </c>
      <c r="C591" t="s">
        <v>208</v>
      </c>
      <c r="D591" t="s">
        <v>206</v>
      </c>
      <c r="E591" s="361" t="s">
        <v>584</v>
      </c>
    </row>
    <row r="592" spans="1:5" x14ac:dyDescent="0.25">
      <c r="A592">
        <v>1880</v>
      </c>
      <c r="B592" t="s">
        <v>3093</v>
      </c>
      <c r="C592" t="s">
        <v>208</v>
      </c>
      <c r="D592" t="s">
        <v>206</v>
      </c>
      <c r="E592" s="361" t="s">
        <v>688</v>
      </c>
    </row>
    <row r="593" spans="1:5" x14ac:dyDescent="0.25">
      <c r="A593">
        <v>1884</v>
      </c>
      <c r="B593" t="s">
        <v>3094</v>
      </c>
      <c r="C593" t="s">
        <v>208</v>
      </c>
      <c r="D593" t="s">
        <v>206</v>
      </c>
      <c r="E593" s="361" t="s">
        <v>689</v>
      </c>
    </row>
    <row r="594" spans="1:5" x14ac:dyDescent="0.25">
      <c r="A594">
        <v>1887</v>
      </c>
      <c r="B594" t="s">
        <v>3095</v>
      </c>
      <c r="C594" t="s">
        <v>208</v>
      </c>
      <c r="D594" t="s">
        <v>206</v>
      </c>
      <c r="E594" s="361" t="s">
        <v>690</v>
      </c>
    </row>
    <row r="595" spans="1:5" x14ac:dyDescent="0.25">
      <c r="A595">
        <v>1891</v>
      </c>
      <c r="B595" t="s">
        <v>3096</v>
      </c>
      <c r="C595" t="s">
        <v>208</v>
      </c>
      <c r="D595" t="s">
        <v>206</v>
      </c>
      <c r="E595" s="361" t="s">
        <v>691</v>
      </c>
    </row>
    <row r="596" spans="1:5" x14ac:dyDescent="0.25">
      <c r="A596">
        <v>1892</v>
      </c>
      <c r="B596" t="s">
        <v>3097</v>
      </c>
      <c r="C596" t="s">
        <v>208</v>
      </c>
      <c r="D596" t="s">
        <v>206</v>
      </c>
      <c r="E596" s="361" t="s">
        <v>692</v>
      </c>
    </row>
    <row r="597" spans="1:5" x14ac:dyDescent="0.25">
      <c r="A597">
        <v>1893</v>
      </c>
      <c r="B597" t="s">
        <v>3098</v>
      </c>
      <c r="C597" t="s">
        <v>208</v>
      </c>
      <c r="D597" t="s">
        <v>206</v>
      </c>
      <c r="E597" s="361" t="s">
        <v>693</v>
      </c>
    </row>
    <row r="598" spans="1:5" x14ac:dyDescent="0.25">
      <c r="A598">
        <v>1894</v>
      </c>
      <c r="B598" t="s">
        <v>3099</v>
      </c>
      <c r="C598" t="s">
        <v>208</v>
      </c>
      <c r="D598" t="s">
        <v>206</v>
      </c>
      <c r="E598" s="361" t="s">
        <v>504</v>
      </c>
    </row>
    <row r="599" spans="1:5" x14ac:dyDescent="0.25">
      <c r="A599">
        <v>1895</v>
      </c>
      <c r="B599" t="s">
        <v>3100</v>
      </c>
      <c r="C599" t="s">
        <v>208</v>
      </c>
      <c r="D599" t="s">
        <v>206</v>
      </c>
      <c r="E599" s="361" t="s">
        <v>694</v>
      </c>
    </row>
    <row r="600" spans="1:5" x14ac:dyDescent="0.25">
      <c r="A600">
        <v>1896</v>
      </c>
      <c r="B600" t="s">
        <v>3101</v>
      </c>
      <c r="C600" t="s">
        <v>208</v>
      </c>
      <c r="D600" t="s">
        <v>206</v>
      </c>
      <c r="E600" s="361" t="s">
        <v>695</v>
      </c>
    </row>
    <row r="601" spans="1:5" x14ac:dyDescent="0.25">
      <c r="A601">
        <v>1899</v>
      </c>
      <c r="B601" t="s">
        <v>3102</v>
      </c>
      <c r="C601" t="s">
        <v>208</v>
      </c>
      <c r="D601" t="s">
        <v>206</v>
      </c>
      <c r="E601" s="361" t="s">
        <v>696</v>
      </c>
    </row>
    <row r="602" spans="1:5" x14ac:dyDescent="0.25">
      <c r="A602">
        <v>1900</v>
      </c>
      <c r="B602" t="s">
        <v>3103</v>
      </c>
      <c r="C602" t="s">
        <v>208</v>
      </c>
      <c r="D602" t="s">
        <v>206</v>
      </c>
      <c r="E602" s="361" t="s">
        <v>631</v>
      </c>
    </row>
    <row r="603" spans="1:5" x14ac:dyDescent="0.25">
      <c r="A603">
        <v>1901</v>
      </c>
      <c r="B603" t="s">
        <v>3104</v>
      </c>
      <c r="C603" t="s">
        <v>208</v>
      </c>
      <c r="D603" t="s">
        <v>206</v>
      </c>
      <c r="E603" s="361" t="s">
        <v>697</v>
      </c>
    </row>
    <row r="604" spans="1:5" x14ac:dyDescent="0.25">
      <c r="A604">
        <v>1902</v>
      </c>
      <c r="B604" t="s">
        <v>3105</v>
      </c>
      <c r="C604" t="s">
        <v>208</v>
      </c>
      <c r="D604" t="s">
        <v>206</v>
      </c>
      <c r="E604" s="361" t="s">
        <v>698</v>
      </c>
    </row>
    <row r="605" spans="1:5" x14ac:dyDescent="0.25">
      <c r="A605">
        <v>1904</v>
      </c>
      <c r="B605" t="s">
        <v>3106</v>
      </c>
      <c r="C605" t="s">
        <v>208</v>
      </c>
      <c r="D605" t="s">
        <v>206</v>
      </c>
      <c r="E605" s="361" t="s">
        <v>628</v>
      </c>
    </row>
    <row r="606" spans="1:5" x14ac:dyDescent="0.25">
      <c r="A606">
        <v>1907</v>
      </c>
      <c r="B606" t="s">
        <v>3107</v>
      </c>
      <c r="C606" t="s">
        <v>208</v>
      </c>
      <c r="D606" t="s">
        <v>206</v>
      </c>
      <c r="E606" s="361" t="s">
        <v>699</v>
      </c>
    </row>
    <row r="607" spans="1:5" x14ac:dyDescent="0.25">
      <c r="A607">
        <v>1922</v>
      </c>
      <c r="B607" t="s">
        <v>3108</v>
      </c>
      <c r="C607" t="s">
        <v>208</v>
      </c>
      <c r="D607" t="s">
        <v>206</v>
      </c>
      <c r="E607" s="361" t="s">
        <v>3109</v>
      </c>
    </row>
    <row r="608" spans="1:5" x14ac:dyDescent="0.25">
      <c r="A608">
        <v>1923</v>
      </c>
      <c r="B608" t="s">
        <v>3110</v>
      </c>
      <c r="C608" t="s">
        <v>208</v>
      </c>
      <c r="D608" t="s">
        <v>206</v>
      </c>
      <c r="E608" s="361" t="s">
        <v>3111</v>
      </c>
    </row>
    <row r="609" spans="1:5" x14ac:dyDescent="0.25">
      <c r="A609">
        <v>1924</v>
      </c>
      <c r="B609" t="s">
        <v>3112</v>
      </c>
      <c r="C609" t="s">
        <v>208</v>
      </c>
      <c r="D609" t="s">
        <v>206</v>
      </c>
      <c r="E609" s="361" t="s">
        <v>1151</v>
      </c>
    </row>
    <row r="610" spans="1:5" x14ac:dyDescent="0.25">
      <c r="A610">
        <v>1925</v>
      </c>
      <c r="B610" t="s">
        <v>3113</v>
      </c>
      <c r="C610" t="s">
        <v>208</v>
      </c>
      <c r="D610" t="s">
        <v>206</v>
      </c>
      <c r="E610" s="361" t="s">
        <v>3114</v>
      </c>
    </row>
    <row r="611" spans="1:5" x14ac:dyDescent="0.25">
      <c r="A611">
        <v>1926</v>
      </c>
      <c r="B611" t="s">
        <v>3115</v>
      </c>
      <c r="C611" t="s">
        <v>208</v>
      </c>
      <c r="D611" t="s">
        <v>206</v>
      </c>
      <c r="E611" s="361" t="s">
        <v>919</v>
      </c>
    </row>
    <row r="612" spans="1:5" x14ac:dyDescent="0.25">
      <c r="A612">
        <v>1927</v>
      </c>
      <c r="B612" t="s">
        <v>3116</v>
      </c>
      <c r="C612" t="s">
        <v>208</v>
      </c>
      <c r="D612" t="s">
        <v>206</v>
      </c>
      <c r="E612" s="361" t="s">
        <v>931</v>
      </c>
    </row>
    <row r="613" spans="1:5" x14ac:dyDescent="0.25">
      <c r="A613">
        <v>1929</v>
      </c>
      <c r="B613" t="s">
        <v>3117</v>
      </c>
      <c r="C613" t="s">
        <v>208</v>
      </c>
      <c r="D613" t="s">
        <v>206</v>
      </c>
      <c r="E613" s="361" t="s">
        <v>3118</v>
      </c>
    </row>
    <row r="614" spans="1:5" x14ac:dyDescent="0.25">
      <c r="A614">
        <v>1930</v>
      </c>
      <c r="B614" t="s">
        <v>3119</v>
      </c>
      <c r="C614" t="s">
        <v>208</v>
      </c>
      <c r="D614" t="s">
        <v>206</v>
      </c>
      <c r="E614" s="361" t="s">
        <v>1668</v>
      </c>
    </row>
    <row r="615" spans="1:5" x14ac:dyDescent="0.25">
      <c r="A615">
        <v>1932</v>
      </c>
      <c r="B615" t="s">
        <v>3120</v>
      </c>
      <c r="C615" t="s">
        <v>208</v>
      </c>
      <c r="D615" t="s">
        <v>206</v>
      </c>
      <c r="E615" s="361" t="s">
        <v>549</v>
      </c>
    </row>
    <row r="616" spans="1:5" x14ac:dyDescent="0.25">
      <c r="A616">
        <v>1933</v>
      </c>
      <c r="B616" t="s">
        <v>3121</v>
      </c>
      <c r="C616" t="s">
        <v>208</v>
      </c>
      <c r="D616" t="s">
        <v>206</v>
      </c>
      <c r="E616" s="361" t="s">
        <v>766</v>
      </c>
    </row>
    <row r="617" spans="1:5" x14ac:dyDescent="0.25">
      <c r="A617">
        <v>1937</v>
      </c>
      <c r="B617" t="s">
        <v>3122</v>
      </c>
      <c r="C617" t="s">
        <v>208</v>
      </c>
      <c r="D617" t="s">
        <v>206</v>
      </c>
      <c r="E617" s="361" t="s">
        <v>1514</v>
      </c>
    </row>
    <row r="618" spans="1:5" x14ac:dyDescent="0.25">
      <c r="A618">
        <v>1938</v>
      </c>
      <c r="B618" t="s">
        <v>3123</v>
      </c>
      <c r="C618" t="s">
        <v>208</v>
      </c>
      <c r="D618" t="s">
        <v>206</v>
      </c>
      <c r="E618" s="361" t="s">
        <v>1273</v>
      </c>
    </row>
    <row r="619" spans="1:5" x14ac:dyDescent="0.25">
      <c r="A619">
        <v>1939</v>
      </c>
      <c r="B619" t="s">
        <v>3124</v>
      </c>
      <c r="C619" t="s">
        <v>208</v>
      </c>
      <c r="D619" t="s">
        <v>206</v>
      </c>
      <c r="E619" s="361" t="s">
        <v>3125</v>
      </c>
    </row>
    <row r="620" spans="1:5" x14ac:dyDescent="0.25">
      <c r="A620">
        <v>1940</v>
      </c>
      <c r="B620" t="s">
        <v>3126</v>
      </c>
      <c r="C620" t="s">
        <v>208</v>
      </c>
      <c r="D620" t="s">
        <v>206</v>
      </c>
      <c r="E620" s="361" t="s">
        <v>3127</v>
      </c>
    </row>
    <row r="621" spans="1:5" x14ac:dyDescent="0.25">
      <c r="A621">
        <v>1951</v>
      </c>
      <c r="B621" t="s">
        <v>3128</v>
      </c>
      <c r="C621" t="s">
        <v>208</v>
      </c>
      <c r="D621" t="s">
        <v>206</v>
      </c>
      <c r="E621" s="361" t="s">
        <v>3129</v>
      </c>
    </row>
    <row r="622" spans="1:5" x14ac:dyDescent="0.25">
      <c r="A622">
        <v>1953</v>
      </c>
      <c r="B622" t="s">
        <v>3130</v>
      </c>
      <c r="C622" t="s">
        <v>208</v>
      </c>
      <c r="D622" t="s">
        <v>206</v>
      </c>
      <c r="E622" s="361" t="s">
        <v>3131</v>
      </c>
    </row>
    <row r="623" spans="1:5" x14ac:dyDescent="0.25">
      <c r="A623">
        <v>1955</v>
      </c>
      <c r="B623" t="s">
        <v>3132</v>
      </c>
      <c r="C623" t="s">
        <v>208</v>
      </c>
      <c r="D623" t="s">
        <v>206</v>
      </c>
      <c r="E623" s="361" t="s">
        <v>845</v>
      </c>
    </row>
    <row r="624" spans="1:5" x14ac:dyDescent="0.25">
      <c r="A624">
        <v>1956</v>
      </c>
      <c r="B624" t="s">
        <v>3133</v>
      </c>
      <c r="C624" t="s">
        <v>208</v>
      </c>
      <c r="D624" t="s">
        <v>206</v>
      </c>
      <c r="E624" s="361" t="s">
        <v>3134</v>
      </c>
    </row>
    <row r="625" spans="1:5" x14ac:dyDescent="0.25">
      <c r="A625">
        <v>1957</v>
      </c>
      <c r="B625" t="s">
        <v>3135</v>
      </c>
      <c r="C625" t="s">
        <v>208</v>
      </c>
      <c r="D625" t="s">
        <v>206</v>
      </c>
      <c r="E625" s="361" t="s">
        <v>3136</v>
      </c>
    </row>
    <row r="626" spans="1:5" x14ac:dyDescent="0.25">
      <c r="A626">
        <v>1958</v>
      </c>
      <c r="B626" t="s">
        <v>3137</v>
      </c>
      <c r="C626" t="s">
        <v>208</v>
      </c>
      <c r="D626" t="s">
        <v>206</v>
      </c>
      <c r="E626" s="361" t="s">
        <v>3138</v>
      </c>
    </row>
    <row r="627" spans="1:5" x14ac:dyDescent="0.25">
      <c r="A627">
        <v>1959</v>
      </c>
      <c r="B627" t="s">
        <v>3139</v>
      </c>
      <c r="C627" t="s">
        <v>208</v>
      </c>
      <c r="D627" t="s">
        <v>206</v>
      </c>
      <c r="E627" s="361" t="s">
        <v>3140</v>
      </c>
    </row>
    <row r="628" spans="1:5" x14ac:dyDescent="0.25">
      <c r="A628">
        <v>1960</v>
      </c>
      <c r="B628" t="s">
        <v>3141</v>
      </c>
      <c r="C628" t="s">
        <v>208</v>
      </c>
      <c r="D628" t="s">
        <v>206</v>
      </c>
      <c r="E628" s="361" t="s">
        <v>3142</v>
      </c>
    </row>
    <row r="629" spans="1:5" x14ac:dyDescent="0.25">
      <c r="A629">
        <v>1961</v>
      </c>
      <c r="B629" t="s">
        <v>3143</v>
      </c>
      <c r="C629" t="s">
        <v>208</v>
      </c>
      <c r="D629" t="s">
        <v>206</v>
      </c>
      <c r="E629" s="361" t="s">
        <v>3144</v>
      </c>
    </row>
    <row r="630" spans="1:5" x14ac:dyDescent="0.25">
      <c r="A630">
        <v>1962</v>
      </c>
      <c r="B630" t="s">
        <v>3145</v>
      </c>
      <c r="C630" t="s">
        <v>208</v>
      </c>
      <c r="D630" t="s">
        <v>206</v>
      </c>
      <c r="E630" s="361" t="s">
        <v>2067</v>
      </c>
    </row>
    <row r="631" spans="1:5" x14ac:dyDescent="0.25">
      <c r="A631">
        <v>1966</v>
      </c>
      <c r="B631" t="s">
        <v>3146</v>
      </c>
      <c r="C631" t="s">
        <v>208</v>
      </c>
      <c r="D631" t="s">
        <v>206</v>
      </c>
      <c r="E631" s="361" t="s">
        <v>3147</v>
      </c>
    </row>
    <row r="632" spans="1:5" x14ac:dyDescent="0.25">
      <c r="A632">
        <v>1967</v>
      </c>
      <c r="B632" t="s">
        <v>3148</v>
      </c>
      <c r="C632" t="s">
        <v>208</v>
      </c>
      <c r="D632" t="s">
        <v>206</v>
      </c>
      <c r="E632" s="361" t="s">
        <v>3149</v>
      </c>
    </row>
    <row r="633" spans="1:5" x14ac:dyDescent="0.25">
      <c r="A633">
        <v>1968</v>
      </c>
      <c r="B633" t="s">
        <v>3150</v>
      </c>
      <c r="C633" t="s">
        <v>208</v>
      </c>
      <c r="D633" t="s">
        <v>206</v>
      </c>
      <c r="E633" s="361" t="s">
        <v>640</v>
      </c>
    </row>
    <row r="634" spans="1:5" x14ac:dyDescent="0.25">
      <c r="A634">
        <v>1969</v>
      </c>
      <c r="B634" t="s">
        <v>3151</v>
      </c>
      <c r="C634" t="s">
        <v>208</v>
      </c>
      <c r="D634" t="s">
        <v>206</v>
      </c>
      <c r="E634" s="361" t="s">
        <v>3152</v>
      </c>
    </row>
    <row r="635" spans="1:5" x14ac:dyDescent="0.25">
      <c r="A635">
        <v>1970</v>
      </c>
      <c r="B635" t="s">
        <v>3153</v>
      </c>
      <c r="C635" t="s">
        <v>208</v>
      </c>
      <c r="D635" t="s">
        <v>206</v>
      </c>
      <c r="E635" s="361" t="s">
        <v>3154</v>
      </c>
    </row>
    <row r="636" spans="1:5" x14ac:dyDescent="0.25">
      <c r="A636">
        <v>2350</v>
      </c>
      <c r="B636" t="s">
        <v>3155</v>
      </c>
      <c r="C636" t="s">
        <v>212</v>
      </c>
      <c r="D636" t="s">
        <v>206</v>
      </c>
      <c r="E636" s="361" t="s">
        <v>3156</v>
      </c>
    </row>
    <row r="637" spans="1:5" x14ac:dyDescent="0.25">
      <c r="A637">
        <v>2354</v>
      </c>
      <c r="B637" t="s">
        <v>3157</v>
      </c>
      <c r="C637" t="s">
        <v>212</v>
      </c>
      <c r="D637" t="s">
        <v>206</v>
      </c>
      <c r="E637" s="361" t="s">
        <v>995</v>
      </c>
    </row>
    <row r="638" spans="1:5" x14ac:dyDescent="0.25">
      <c r="A638">
        <v>2355</v>
      </c>
      <c r="B638" t="s">
        <v>3158</v>
      </c>
      <c r="C638" t="s">
        <v>212</v>
      </c>
      <c r="D638" t="s">
        <v>206</v>
      </c>
      <c r="E638" s="361" t="s">
        <v>3159</v>
      </c>
    </row>
    <row r="639" spans="1:5" x14ac:dyDescent="0.25">
      <c r="A639">
        <v>2357</v>
      </c>
      <c r="B639" t="s">
        <v>3160</v>
      </c>
      <c r="C639" t="s">
        <v>212</v>
      </c>
      <c r="D639" t="s">
        <v>206</v>
      </c>
      <c r="E639" s="361" t="s">
        <v>541</v>
      </c>
    </row>
    <row r="640" spans="1:5" x14ac:dyDescent="0.25">
      <c r="A640">
        <v>2358</v>
      </c>
      <c r="B640" t="s">
        <v>3161</v>
      </c>
      <c r="C640" t="s">
        <v>212</v>
      </c>
      <c r="D640" t="s">
        <v>206</v>
      </c>
      <c r="E640" s="361" t="s">
        <v>3162</v>
      </c>
    </row>
    <row r="641" spans="1:5" x14ac:dyDescent="0.25">
      <c r="A641">
        <v>2359</v>
      </c>
      <c r="B641" t="s">
        <v>3163</v>
      </c>
      <c r="C641" t="s">
        <v>212</v>
      </c>
      <c r="D641" t="s">
        <v>206</v>
      </c>
      <c r="E641" s="361" t="s">
        <v>792</v>
      </c>
    </row>
    <row r="642" spans="1:5" x14ac:dyDescent="0.25">
      <c r="A642">
        <v>2370</v>
      </c>
      <c r="B642" t="s">
        <v>3164</v>
      </c>
      <c r="C642" t="s">
        <v>208</v>
      </c>
      <c r="D642" t="s">
        <v>204</v>
      </c>
      <c r="E642" s="361" t="s">
        <v>1141</v>
      </c>
    </row>
    <row r="643" spans="1:5" x14ac:dyDescent="0.25">
      <c r="A643">
        <v>2373</v>
      </c>
      <c r="B643" t="s">
        <v>3165</v>
      </c>
      <c r="C643" t="s">
        <v>208</v>
      </c>
      <c r="D643" t="s">
        <v>206</v>
      </c>
      <c r="E643" s="361" t="s">
        <v>3166</v>
      </c>
    </row>
    <row r="644" spans="1:5" x14ac:dyDescent="0.25">
      <c r="A644">
        <v>2374</v>
      </c>
      <c r="B644" t="s">
        <v>3167</v>
      </c>
      <c r="C644" t="s">
        <v>208</v>
      </c>
      <c r="D644" t="s">
        <v>206</v>
      </c>
      <c r="E644" s="361" t="s">
        <v>3168</v>
      </c>
    </row>
    <row r="645" spans="1:5" x14ac:dyDescent="0.25">
      <c r="A645">
        <v>2376</v>
      </c>
      <c r="B645" t="s">
        <v>3169</v>
      </c>
      <c r="C645" t="s">
        <v>208</v>
      </c>
      <c r="D645" t="s">
        <v>206</v>
      </c>
      <c r="E645" s="361" t="s">
        <v>3170</v>
      </c>
    </row>
    <row r="646" spans="1:5" x14ac:dyDescent="0.25">
      <c r="A646">
        <v>2377</v>
      </c>
      <c r="B646" t="s">
        <v>3171</v>
      </c>
      <c r="C646" t="s">
        <v>208</v>
      </c>
      <c r="D646" t="s">
        <v>206</v>
      </c>
      <c r="E646" s="361" t="s">
        <v>3172</v>
      </c>
    </row>
    <row r="647" spans="1:5" x14ac:dyDescent="0.25">
      <c r="A647">
        <v>2378</v>
      </c>
      <c r="B647" t="s">
        <v>3173</v>
      </c>
      <c r="C647" t="s">
        <v>208</v>
      </c>
      <c r="D647" t="s">
        <v>206</v>
      </c>
      <c r="E647" s="361" t="s">
        <v>3174</v>
      </c>
    </row>
    <row r="648" spans="1:5" x14ac:dyDescent="0.25">
      <c r="A648">
        <v>2379</v>
      </c>
      <c r="B648" t="s">
        <v>3175</v>
      </c>
      <c r="C648" t="s">
        <v>208</v>
      </c>
      <c r="D648" t="s">
        <v>206</v>
      </c>
      <c r="E648" s="361" t="s">
        <v>3174</v>
      </c>
    </row>
    <row r="649" spans="1:5" x14ac:dyDescent="0.25">
      <c r="A649">
        <v>2386</v>
      </c>
      <c r="B649" t="s">
        <v>3176</v>
      </c>
      <c r="C649" t="s">
        <v>208</v>
      </c>
      <c r="D649" t="s">
        <v>206</v>
      </c>
      <c r="E649" s="361" t="s">
        <v>3177</v>
      </c>
    </row>
    <row r="650" spans="1:5" x14ac:dyDescent="0.25">
      <c r="A650">
        <v>2388</v>
      </c>
      <c r="B650" t="s">
        <v>3178</v>
      </c>
      <c r="C650" t="s">
        <v>208</v>
      </c>
      <c r="D650" t="s">
        <v>206</v>
      </c>
      <c r="E650" s="361" t="s">
        <v>3179</v>
      </c>
    </row>
    <row r="651" spans="1:5" x14ac:dyDescent="0.25">
      <c r="A651">
        <v>2391</v>
      </c>
      <c r="B651" t="s">
        <v>3180</v>
      </c>
      <c r="C651" t="s">
        <v>208</v>
      </c>
      <c r="D651" t="s">
        <v>206</v>
      </c>
      <c r="E651" s="361" t="s">
        <v>3181</v>
      </c>
    </row>
    <row r="652" spans="1:5" x14ac:dyDescent="0.25">
      <c r="A652">
        <v>2392</v>
      </c>
      <c r="B652" t="s">
        <v>3182</v>
      </c>
      <c r="C652" t="s">
        <v>208</v>
      </c>
      <c r="D652" t="s">
        <v>206</v>
      </c>
      <c r="E652" s="361" t="s">
        <v>3183</v>
      </c>
    </row>
    <row r="653" spans="1:5" x14ac:dyDescent="0.25">
      <c r="A653">
        <v>2393</v>
      </c>
      <c r="B653" t="s">
        <v>3184</v>
      </c>
      <c r="C653" t="s">
        <v>208</v>
      </c>
      <c r="D653" t="s">
        <v>206</v>
      </c>
      <c r="E653" s="361" t="s">
        <v>3185</v>
      </c>
    </row>
    <row r="654" spans="1:5" x14ac:dyDescent="0.25">
      <c r="A654">
        <v>2394</v>
      </c>
      <c r="B654" t="s">
        <v>3186</v>
      </c>
      <c r="C654" t="s">
        <v>208</v>
      </c>
      <c r="D654" t="s">
        <v>206</v>
      </c>
      <c r="E654" s="361" t="s">
        <v>3187</v>
      </c>
    </row>
    <row r="655" spans="1:5" x14ac:dyDescent="0.25">
      <c r="A655">
        <v>2401</v>
      </c>
      <c r="B655" t="s">
        <v>3188</v>
      </c>
      <c r="C655" t="s">
        <v>208</v>
      </c>
      <c r="D655" t="s">
        <v>209</v>
      </c>
      <c r="E655" s="361" t="s">
        <v>717</v>
      </c>
    </row>
    <row r="656" spans="1:5" x14ac:dyDescent="0.25">
      <c r="A656">
        <v>2418</v>
      </c>
      <c r="B656" t="s">
        <v>3189</v>
      </c>
      <c r="C656" t="s">
        <v>208</v>
      </c>
      <c r="D656" t="s">
        <v>204</v>
      </c>
      <c r="E656" s="361" t="s">
        <v>1482</v>
      </c>
    </row>
    <row r="657" spans="1:5" x14ac:dyDescent="0.25">
      <c r="A657">
        <v>2420</v>
      </c>
      <c r="B657" t="s">
        <v>3190</v>
      </c>
      <c r="C657" t="s">
        <v>208</v>
      </c>
      <c r="D657" t="s">
        <v>206</v>
      </c>
      <c r="E657" s="361" t="s">
        <v>3191</v>
      </c>
    </row>
    <row r="658" spans="1:5" x14ac:dyDescent="0.25">
      <c r="A658">
        <v>2432</v>
      </c>
      <c r="B658" t="s">
        <v>3192</v>
      </c>
      <c r="C658" t="s">
        <v>208</v>
      </c>
      <c r="D658" t="s">
        <v>206</v>
      </c>
      <c r="E658" s="361" t="s">
        <v>1428</v>
      </c>
    </row>
    <row r="659" spans="1:5" x14ac:dyDescent="0.25">
      <c r="A659">
        <v>2433</v>
      </c>
      <c r="B659" t="s">
        <v>3193</v>
      </c>
      <c r="C659" t="s">
        <v>208</v>
      </c>
      <c r="D659" t="s">
        <v>206</v>
      </c>
      <c r="E659" s="361" t="s">
        <v>673</v>
      </c>
    </row>
    <row r="660" spans="1:5" x14ac:dyDescent="0.25">
      <c r="A660">
        <v>2436</v>
      </c>
      <c r="B660" t="s">
        <v>3194</v>
      </c>
      <c r="C660" t="s">
        <v>212</v>
      </c>
      <c r="D660" t="s">
        <v>204</v>
      </c>
      <c r="E660" s="361" t="s">
        <v>1454</v>
      </c>
    </row>
    <row r="661" spans="1:5" x14ac:dyDescent="0.25">
      <c r="A661">
        <v>2437</v>
      </c>
      <c r="B661" t="s">
        <v>3195</v>
      </c>
      <c r="C661" t="s">
        <v>212</v>
      </c>
      <c r="D661" t="s">
        <v>206</v>
      </c>
      <c r="E661" s="361" t="s">
        <v>3196</v>
      </c>
    </row>
    <row r="662" spans="1:5" x14ac:dyDescent="0.25">
      <c r="A662">
        <v>2438</v>
      </c>
      <c r="B662" t="s">
        <v>3197</v>
      </c>
      <c r="C662" t="s">
        <v>212</v>
      </c>
      <c r="D662" t="s">
        <v>206</v>
      </c>
      <c r="E662" s="361" t="s">
        <v>3198</v>
      </c>
    </row>
    <row r="663" spans="1:5" x14ac:dyDescent="0.25">
      <c r="A663">
        <v>2439</v>
      </c>
      <c r="B663" t="s">
        <v>3199</v>
      </c>
      <c r="C663" t="s">
        <v>212</v>
      </c>
      <c r="D663" t="s">
        <v>206</v>
      </c>
      <c r="E663" s="361" t="s">
        <v>1454</v>
      </c>
    </row>
    <row r="664" spans="1:5" x14ac:dyDescent="0.25">
      <c r="A664">
        <v>2442</v>
      </c>
      <c r="B664" t="s">
        <v>3200</v>
      </c>
      <c r="C664" t="s">
        <v>213</v>
      </c>
      <c r="D664" t="s">
        <v>206</v>
      </c>
      <c r="E664" s="361" t="s">
        <v>721</v>
      </c>
    </row>
    <row r="665" spans="1:5" x14ac:dyDescent="0.25">
      <c r="A665">
        <v>2446</v>
      </c>
      <c r="B665" t="s">
        <v>3201</v>
      </c>
      <c r="C665" t="s">
        <v>213</v>
      </c>
      <c r="D665" t="s">
        <v>204</v>
      </c>
      <c r="E665" s="361" t="s">
        <v>593</v>
      </c>
    </row>
    <row r="666" spans="1:5" x14ac:dyDescent="0.25">
      <c r="A666">
        <v>2483</v>
      </c>
      <c r="B666" t="s">
        <v>3202</v>
      </c>
      <c r="C666" t="s">
        <v>208</v>
      </c>
      <c r="D666" t="s">
        <v>206</v>
      </c>
      <c r="E666" s="361" t="s">
        <v>832</v>
      </c>
    </row>
    <row r="667" spans="1:5" x14ac:dyDescent="0.25">
      <c r="A667">
        <v>2484</v>
      </c>
      <c r="B667" t="s">
        <v>3203</v>
      </c>
      <c r="C667" t="s">
        <v>208</v>
      </c>
      <c r="D667" t="s">
        <v>206</v>
      </c>
      <c r="E667" s="361" t="s">
        <v>3204</v>
      </c>
    </row>
    <row r="668" spans="1:5" x14ac:dyDescent="0.25">
      <c r="A668">
        <v>2485</v>
      </c>
      <c r="B668" t="s">
        <v>3205</v>
      </c>
      <c r="C668" t="s">
        <v>208</v>
      </c>
      <c r="D668" t="s">
        <v>206</v>
      </c>
      <c r="E668" s="361" t="s">
        <v>3206</v>
      </c>
    </row>
    <row r="669" spans="1:5" x14ac:dyDescent="0.25">
      <c r="A669">
        <v>2487</v>
      </c>
      <c r="B669" t="s">
        <v>3207</v>
      </c>
      <c r="C669" t="s">
        <v>208</v>
      </c>
      <c r="D669" t="s">
        <v>206</v>
      </c>
      <c r="E669" s="361" t="s">
        <v>844</v>
      </c>
    </row>
    <row r="670" spans="1:5" x14ac:dyDescent="0.25">
      <c r="A670">
        <v>2488</v>
      </c>
      <c r="B670" t="s">
        <v>3208</v>
      </c>
      <c r="C670" t="s">
        <v>208</v>
      </c>
      <c r="D670" t="s">
        <v>206</v>
      </c>
      <c r="E670" s="361" t="s">
        <v>1553</v>
      </c>
    </row>
    <row r="671" spans="1:5" x14ac:dyDescent="0.25">
      <c r="A671">
        <v>2489</v>
      </c>
      <c r="B671" t="s">
        <v>3209</v>
      </c>
      <c r="C671" t="s">
        <v>208</v>
      </c>
      <c r="D671" t="s">
        <v>206</v>
      </c>
      <c r="E671" s="361" t="s">
        <v>3210</v>
      </c>
    </row>
    <row r="672" spans="1:5" x14ac:dyDescent="0.25">
      <c r="A672">
        <v>2500</v>
      </c>
      <c r="B672" t="s">
        <v>3211</v>
      </c>
      <c r="C672" t="s">
        <v>213</v>
      </c>
      <c r="D672" t="s">
        <v>206</v>
      </c>
      <c r="E672" s="361" t="s">
        <v>724</v>
      </c>
    </row>
    <row r="673" spans="1:5" x14ac:dyDescent="0.25">
      <c r="A673">
        <v>2501</v>
      </c>
      <c r="B673" t="s">
        <v>3212</v>
      </c>
      <c r="C673" t="s">
        <v>213</v>
      </c>
      <c r="D673" t="s">
        <v>206</v>
      </c>
      <c r="E673" s="361" t="s">
        <v>725</v>
      </c>
    </row>
    <row r="674" spans="1:5" x14ac:dyDescent="0.25">
      <c r="A674">
        <v>2502</v>
      </c>
      <c r="B674" t="s">
        <v>3213</v>
      </c>
      <c r="C674" t="s">
        <v>213</v>
      </c>
      <c r="D674" t="s">
        <v>206</v>
      </c>
      <c r="E674" s="361" t="s">
        <v>726</v>
      </c>
    </row>
    <row r="675" spans="1:5" x14ac:dyDescent="0.25">
      <c r="A675">
        <v>2503</v>
      </c>
      <c r="B675" t="s">
        <v>3214</v>
      </c>
      <c r="C675" t="s">
        <v>213</v>
      </c>
      <c r="D675" t="s">
        <v>206</v>
      </c>
      <c r="E675" s="361" t="s">
        <v>727</v>
      </c>
    </row>
    <row r="676" spans="1:5" x14ac:dyDescent="0.25">
      <c r="A676">
        <v>2504</v>
      </c>
      <c r="B676" t="s">
        <v>3215</v>
      </c>
      <c r="C676" t="s">
        <v>213</v>
      </c>
      <c r="D676" t="s">
        <v>206</v>
      </c>
      <c r="E676" s="361" t="s">
        <v>728</v>
      </c>
    </row>
    <row r="677" spans="1:5" x14ac:dyDescent="0.25">
      <c r="A677">
        <v>2505</v>
      </c>
      <c r="B677" t="s">
        <v>3216</v>
      </c>
      <c r="C677" t="s">
        <v>213</v>
      </c>
      <c r="D677" t="s">
        <v>206</v>
      </c>
      <c r="E677" s="361" t="s">
        <v>729</v>
      </c>
    </row>
    <row r="678" spans="1:5" x14ac:dyDescent="0.25">
      <c r="A678">
        <v>2510</v>
      </c>
      <c r="B678" t="s">
        <v>3217</v>
      </c>
      <c r="C678" t="s">
        <v>208</v>
      </c>
      <c r="D678" t="s">
        <v>209</v>
      </c>
      <c r="E678" s="361" t="s">
        <v>730</v>
      </c>
    </row>
    <row r="679" spans="1:5" x14ac:dyDescent="0.25">
      <c r="A679">
        <v>2512</v>
      </c>
      <c r="B679" t="s">
        <v>3218</v>
      </c>
      <c r="C679" t="s">
        <v>208</v>
      </c>
      <c r="D679" t="s">
        <v>209</v>
      </c>
      <c r="E679" s="361" t="s">
        <v>731</v>
      </c>
    </row>
    <row r="680" spans="1:5" x14ac:dyDescent="0.25">
      <c r="A680">
        <v>2515</v>
      </c>
      <c r="B680" t="s">
        <v>3219</v>
      </c>
      <c r="C680" t="s">
        <v>208</v>
      </c>
      <c r="D680" t="s">
        <v>206</v>
      </c>
      <c r="E680" s="361" t="s">
        <v>3220</v>
      </c>
    </row>
    <row r="681" spans="1:5" x14ac:dyDescent="0.25">
      <c r="A681">
        <v>2516</v>
      </c>
      <c r="B681" t="s">
        <v>3221</v>
      </c>
      <c r="C681" t="s">
        <v>208</v>
      </c>
      <c r="D681" t="s">
        <v>206</v>
      </c>
      <c r="E681" s="361" t="s">
        <v>3222</v>
      </c>
    </row>
    <row r="682" spans="1:5" x14ac:dyDescent="0.25">
      <c r="A682">
        <v>2517</v>
      </c>
      <c r="B682" t="s">
        <v>3223</v>
      </c>
      <c r="C682" t="s">
        <v>208</v>
      </c>
      <c r="D682" t="s">
        <v>206</v>
      </c>
      <c r="E682" s="361" t="s">
        <v>3224</v>
      </c>
    </row>
    <row r="683" spans="1:5" x14ac:dyDescent="0.25">
      <c r="A683">
        <v>2518</v>
      </c>
      <c r="B683" t="s">
        <v>3225</v>
      </c>
      <c r="C683" t="s">
        <v>208</v>
      </c>
      <c r="D683" t="s">
        <v>206</v>
      </c>
      <c r="E683" s="361" t="s">
        <v>3226</v>
      </c>
    </row>
    <row r="684" spans="1:5" x14ac:dyDescent="0.25">
      <c r="A684">
        <v>2519</v>
      </c>
      <c r="B684" t="s">
        <v>3227</v>
      </c>
      <c r="C684" t="s">
        <v>208</v>
      </c>
      <c r="D684" t="s">
        <v>206</v>
      </c>
      <c r="E684" s="361" t="s">
        <v>3228</v>
      </c>
    </row>
    <row r="685" spans="1:5" x14ac:dyDescent="0.25">
      <c r="A685">
        <v>2520</v>
      </c>
      <c r="B685" t="s">
        <v>3229</v>
      </c>
      <c r="C685" t="s">
        <v>208</v>
      </c>
      <c r="D685" t="s">
        <v>206</v>
      </c>
      <c r="E685" s="361" t="s">
        <v>3230</v>
      </c>
    </row>
    <row r="686" spans="1:5" x14ac:dyDescent="0.25">
      <c r="A686">
        <v>2521</v>
      </c>
      <c r="B686" t="s">
        <v>3231</v>
      </c>
      <c r="C686" t="s">
        <v>208</v>
      </c>
      <c r="D686" t="s">
        <v>206</v>
      </c>
      <c r="E686" s="361" t="s">
        <v>3232</v>
      </c>
    </row>
    <row r="687" spans="1:5" x14ac:dyDescent="0.25">
      <c r="A687">
        <v>2522</v>
      </c>
      <c r="B687" t="s">
        <v>3233</v>
      </c>
      <c r="C687" t="s">
        <v>208</v>
      </c>
      <c r="D687" t="s">
        <v>206</v>
      </c>
      <c r="E687" s="361" t="s">
        <v>1923</v>
      </c>
    </row>
    <row r="688" spans="1:5" x14ac:dyDescent="0.25">
      <c r="A688">
        <v>2526</v>
      </c>
      <c r="B688" t="s">
        <v>3234</v>
      </c>
      <c r="C688" t="s">
        <v>208</v>
      </c>
      <c r="D688" t="s">
        <v>206</v>
      </c>
      <c r="E688" s="361" t="s">
        <v>3235</v>
      </c>
    </row>
    <row r="689" spans="1:5" x14ac:dyDescent="0.25">
      <c r="A689">
        <v>2527</v>
      </c>
      <c r="B689" t="s">
        <v>3236</v>
      </c>
      <c r="C689" t="s">
        <v>208</v>
      </c>
      <c r="D689" t="s">
        <v>206</v>
      </c>
      <c r="E689" s="361" t="s">
        <v>817</v>
      </c>
    </row>
    <row r="690" spans="1:5" x14ac:dyDescent="0.25">
      <c r="A690">
        <v>2528</v>
      </c>
      <c r="B690" t="s">
        <v>3237</v>
      </c>
      <c r="C690" t="s">
        <v>208</v>
      </c>
      <c r="D690" t="s">
        <v>206</v>
      </c>
      <c r="E690" s="361" t="s">
        <v>660</v>
      </c>
    </row>
    <row r="691" spans="1:5" x14ac:dyDescent="0.25">
      <c r="A691">
        <v>2548</v>
      </c>
      <c r="B691" t="s">
        <v>3238</v>
      </c>
      <c r="C691" t="s">
        <v>208</v>
      </c>
      <c r="D691" t="s">
        <v>206</v>
      </c>
      <c r="E691" s="361" t="s">
        <v>736</v>
      </c>
    </row>
    <row r="692" spans="1:5" x14ac:dyDescent="0.25">
      <c r="A692">
        <v>2555</v>
      </c>
      <c r="B692" t="s">
        <v>3239</v>
      </c>
      <c r="C692" t="s">
        <v>208</v>
      </c>
      <c r="D692" t="s">
        <v>206</v>
      </c>
      <c r="E692" s="361" t="s">
        <v>734</v>
      </c>
    </row>
    <row r="693" spans="1:5" x14ac:dyDescent="0.25">
      <c r="A693">
        <v>2556</v>
      </c>
      <c r="B693" t="s">
        <v>3240</v>
      </c>
      <c r="C693" t="s">
        <v>208</v>
      </c>
      <c r="D693" t="s">
        <v>206</v>
      </c>
      <c r="E693" s="361" t="s">
        <v>879</v>
      </c>
    </row>
    <row r="694" spans="1:5" x14ac:dyDescent="0.25">
      <c r="A694">
        <v>2557</v>
      </c>
      <c r="B694" t="s">
        <v>3241</v>
      </c>
      <c r="C694" t="s">
        <v>208</v>
      </c>
      <c r="D694" t="s">
        <v>206</v>
      </c>
      <c r="E694" s="361" t="s">
        <v>1663</v>
      </c>
    </row>
    <row r="695" spans="1:5" x14ac:dyDescent="0.25">
      <c r="A695">
        <v>2558</v>
      </c>
      <c r="B695" t="s">
        <v>3242</v>
      </c>
      <c r="C695" t="s">
        <v>208</v>
      </c>
      <c r="D695" t="s">
        <v>206</v>
      </c>
      <c r="E695" s="361" t="s">
        <v>514</v>
      </c>
    </row>
    <row r="696" spans="1:5" x14ac:dyDescent="0.25">
      <c r="A696">
        <v>2559</v>
      </c>
      <c r="B696" t="s">
        <v>3243</v>
      </c>
      <c r="C696" t="s">
        <v>208</v>
      </c>
      <c r="D696" t="s">
        <v>204</v>
      </c>
      <c r="E696" s="361" t="s">
        <v>3244</v>
      </c>
    </row>
    <row r="697" spans="1:5" x14ac:dyDescent="0.25">
      <c r="A697">
        <v>2560</v>
      </c>
      <c r="B697" t="s">
        <v>3245</v>
      </c>
      <c r="C697" t="s">
        <v>208</v>
      </c>
      <c r="D697" t="s">
        <v>206</v>
      </c>
      <c r="E697" s="361" t="s">
        <v>3246</v>
      </c>
    </row>
    <row r="698" spans="1:5" x14ac:dyDescent="0.25">
      <c r="A698">
        <v>2565</v>
      </c>
      <c r="B698" t="s">
        <v>3247</v>
      </c>
      <c r="C698" t="s">
        <v>208</v>
      </c>
      <c r="D698" t="s">
        <v>206</v>
      </c>
      <c r="E698" s="361" t="s">
        <v>3248</v>
      </c>
    </row>
    <row r="699" spans="1:5" x14ac:dyDescent="0.25">
      <c r="A699">
        <v>2566</v>
      </c>
      <c r="B699" t="s">
        <v>3249</v>
      </c>
      <c r="C699" t="s">
        <v>208</v>
      </c>
      <c r="D699" t="s">
        <v>206</v>
      </c>
      <c r="E699" s="361" t="s">
        <v>2605</v>
      </c>
    </row>
    <row r="700" spans="1:5" x14ac:dyDescent="0.25">
      <c r="A700">
        <v>2567</v>
      </c>
      <c r="B700" t="s">
        <v>3250</v>
      </c>
      <c r="C700" t="s">
        <v>208</v>
      </c>
      <c r="D700" t="s">
        <v>206</v>
      </c>
      <c r="E700" s="361" t="s">
        <v>3251</v>
      </c>
    </row>
    <row r="701" spans="1:5" x14ac:dyDescent="0.25">
      <c r="A701">
        <v>2568</v>
      </c>
      <c r="B701" t="s">
        <v>3252</v>
      </c>
      <c r="C701" t="s">
        <v>208</v>
      </c>
      <c r="D701" t="s">
        <v>206</v>
      </c>
      <c r="E701" s="361" t="s">
        <v>3253</v>
      </c>
    </row>
    <row r="702" spans="1:5" x14ac:dyDescent="0.25">
      <c r="A702">
        <v>2569</v>
      </c>
      <c r="B702" t="s">
        <v>3254</v>
      </c>
      <c r="C702" t="s">
        <v>208</v>
      </c>
      <c r="D702" t="s">
        <v>206</v>
      </c>
      <c r="E702" s="361" t="s">
        <v>794</v>
      </c>
    </row>
    <row r="703" spans="1:5" x14ac:dyDescent="0.25">
      <c r="A703">
        <v>2570</v>
      </c>
      <c r="B703" t="s">
        <v>3255</v>
      </c>
      <c r="C703" t="s">
        <v>208</v>
      </c>
      <c r="D703" t="s">
        <v>206</v>
      </c>
      <c r="E703" s="361" t="s">
        <v>3256</v>
      </c>
    </row>
    <row r="704" spans="1:5" x14ac:dyDescent="0.25">
      <c r="A704">
        <v>2571</v>
      </c>
      <c r="B704" t="s">
        <v>3257</v>
      </c>
      <c r="C704" t="s">
        <v>208</v>
      </c>
      <c r="D704" t="s">
        <v>206</v>
      </c>
      <c r="E704" s="361" t="s">
        <v>1078</v>
      </c>
    </row>
    <row r="705" spans="1:5" x14ac:dyDescent="0.25">
      <c r="A705">
        <v>2572</v>
      </c>
      <c r="B705" t="s">
        <v>3258</v>
      </c>
      <c r="C705" t="s">
        <v>208</v>
      </c>
      <c r="D705" t="s">
        <v>206</v>
      </c>
      <c r="E705" s="361" t="s">
        <v>3259</v>
      </c>
    </row>
    <row r="706" spans="1:5" x14ac:dyDescent="0.25">
      <c r="A706">
        <v>2573</v>
      </c>
      <c r="B706" t="s">
        <v>3260</v>
      </c>
      <c r="C706" t="s">
        <v>208</v>
      </c>
      <c r="D706" t="s">
        <v>206</v>
      </c>
      <c r="E706" s="361" t="s">
        <v>1434</v>
      </c>
    </row>
    <row r="707" spans="1:5" x14ac:dyDescent="0.25">
      <c r="A707">
        <v>2574</v>
      </c>
      <c r="B707" t="s">
        <v>3261</v>
      </c>
      <c r="C707" t="s">
        <v>208</v>
      </c>
      <c r="D707" t="s">
        <v>206</v>
      </c>
      <c r="E707" s="361" t="s">
        <v>3262</v>
      </c>
    </row>
    <row r="708" spans="1:5" x14ac:dyDescent="0.25">
      <c r="A708">
        <v>2575</v>
      </c>
      <c r="B708" t="s">
        <v>3263</v>
      </c>
      <c r="C708" t="s">
        <v>208</v>
      </c>
      <c r="D708" t="s">
        <v>206</v>
      </c>
      <c r="E708" s="361" t="s">
        <v>3264</v>
      </c>
    </row>
    <row r="709" spans="1:5" x14ac:dyDescent="0.25">
      <c r="A709">
        <v>2576</v>
      </c>
      <c r="B709" t="s">
        <v>3265</v>
      </c>
      <c r="C709" t="s">
        <v>208</v>
      </c>
      <c r="D709" t="s">
        <v>206</v>
      </c>
      <c r="E709" s="361" t="s">
        <v>3266</v>
      </c>
    </row>
    <row r="710" spans="1:5" x14ac:dyDescent="0.25">
      <c r="A710">
        <v>2577</v>
      </c>
      <c r="B710" t="s">
        <v>3267</v>
      </c>
      <c r="C710" t="s">
        <v>208</v>
      </c>
      <c r="D710" t="s">
        <v>206</v>
      </c>
      <c r="E710" s="361" t="s">
        <v>3268</v>
      </c>
    </row>
    <row r="711" spans="1:5" x14ac:dyDescent="0.25">
      <c r="A711">
        <v>2578</v>
      </c>
      <c r="B711" t="s">
        <v>3269</v>
      </c>
      <c r="C711" t="s">
        <v>208</v>
      </c>
      <c r="D711" t="s">
        <v>206</v>
      </c>
      <c r="E711" s="361" t="s">
        <v>3270</v>
      </c>
    </row>
    <row r="712" spans="1:5" x14ac:dyDescent="0.25">
      <c r="A712">
        <v>2579</v>
      </c>
      <c r="B712" t="s">
        <v>3271</v>
      </c>
      <c r="C712" t="s">
        <v>208</v>
      </c>
      <c r="D712" t="s">
        <v>206</v>
      </c>
      <c r="E712" s="361" t="s">
        <v>2757</v>
      </c>
    </row>
    <row r="713" spans="1:5" x14ac:dyDescent="0.25">
      <c r="A713">
        <v>2580</v>
      </c>
      <c r="B713" t="s">
        <v>3272</v>
      </c>
      <c r="C713" t="s">
        <v>208</v>
      </c>
      <c r="D713" t="s">
        <v>206</v>
      </c>
      <c r="E713" s="361" t="s">
        <v>3273</v>
      </c>
    </row>
    <row r="714" spans="1:5" x14ac:dyDescent="0.25">
      <c r="A714">
        <v>2581</v>
      </c>
      <c r="B714" t="s">
        <v>3274</v>
      </c>
      <c r="C714" t="s">
        <v>208</v>
      </c>
      <c r="D714" t="s">
        <v>206</v>
      </c>
      <c r="E714" s="361" t="s">
        <v>764</v>
      </c>
    </row>
    <row r="715" spans="1:5" x14ac:dyDescent="0.25">
      <c r="A715">
        <v>2582</v>
      </c>
      <c r="B715" t="s">
        <v>3275</v>
      </c>
      <c r="C715" t="s">
        <v>208</v>
      </c>
      <c r="D715" t="s">
        <v>206</v>
      </c>
      <c r="E715" s="361" t="s">
        <v>3276</v>
      </c>
    </row>
    <row r="716" spans="1:5" x14ac:dyDescent="0.25">
      <c r="A716">
        <v>2583</v>
      </c>
      <c r="B716" t="s">
        <v>3277</v>
      </c>
      <c r="C716" t="s">
        <v>208</v>
      </c>
      <c r="D716" t="s">
        <v>206</v>
      </c>
      <c r="E716" s="361" t="s">
        <v>3278</v>
      </c>
    </row>
    <row r="717" spans="1:5" x14ac:dyDescent="0.25">
      <c r="A717">
        <v>2584</v>
      </c>
      <c r="B717" t="s">
        <v>3279</v>
      </c>
      <c r="C717" t="s">
        <v>208</v>
      </c>
      <c r="D717" t="s">
        <v>206</v>
      </c>
      <c r="E717" s="361" t="s">
        <v>3280</v>
      </c>
    </row>
    <row r="718" spans="1:5" x14ac:dyDescent="0.25">
      <c r="A718">
        <v>2585</v>
      </c>
      <c r="B718" t="s">
        <v>3281</v>
      </c>
      <c r="C718" t="s">
        <v>208</v>
      </c>
      <c r="D718" t="s">
        <v>206</v>
      </c>
      <c r="E718" s="361" t="s">
        <v>3282</v>
      </c>
    </row>
    <row r="719" spans="1:5" x14ac:dyDescent="0.25">
      <c r="A719">
        <v>2586</v>
      </c>
      <c r="B719" t="s">
        <v>3283</v>
      </c>
      <c r="C719" t="s">
        <v>208</v>
      </c>
      <c r="D719" t="s">
        <v>206</v>
      </c>
      <c r="E719" s="361" t="s">
        <v>3284</v>
      </c>
    </row>
    <row r="720" spans="1:5" x14ac:dyDescent="0.25">
      <c r="A720">
        <v>2587</v>
      </c>
      <c r="B720" t="s">
        <v>3285</v>
      </c>
      <c r="C720" t="s">
        <v>208</v>
      </c>
      <c r="D720" t="s">
        <v>206</v>
      </c>
      <c r="E720" s="361" t="s">
        <v>3286</v>
      </c>
    </row>
    <row r="721" spans="1:5" x14ac:dyDescent="0.25">
      <c r="A721">
        <v>2588</v>
      </c>
      <c r="B721" t="s">
        <v>3287</v>
      </c>
      <c r="C721" t="s">
        <v>208</v>
      </c>
      <c r="D721" t="s">
        <v>206</v>
      </c>
      <c r="E721" s="361" t="s">
        <v>3288</v>
      </c>
    </row>
    <row r="722" spans="1:5" x14ac:dyDescent="0.25">
      <c r="A722">
        <v>2589</v>
      </c>
      <c r="B722" t="s">
        <v>3289</v>
      </c>
      <c r="C722" t="s">
        <v>208</v>
      </c>
      <c r="D722" t="s">
        <v>206</v>
      </c>
      <c r="E722" s="361" t="s">
        <v>3290</v>
      </c>
    </row>
    <row r="723" spans="1:5" x14ac:dyDescent="0.25">
      <c r="A723">
        <v>2590</v>
      </c>
      <c r="B723" t="s">
        <v>3291</v>
      </c>
      <c r="C723" t="s">
        <v>208</v>
      </c>
      <c r="D723" t="s">
        <v>206</v>
      </c>
      <c r="E723" s="361" t="s">
        <v>3292</v>
      </c>
    </row>
    <row r="724" spans="1:5" x14ac:dyDescent="0.25">
      <c r="A724">
        <v>2591</v>
      </c>
      <c r="B724" t="s">
        <v>3293</v>
      </c>
      <c r="C724" t="s">
        <v>208</v>
      </c>
      <c r="D724" t="s">
        <v>206</v>
      </c>
      <c r="E724" s="361" t="s">
        <v>950</v>
      </c>
    </row>
    <row r="725" spans="1:5" x14ac:dyDescent="0.25">
      <c r="A725">
        <v>2592</v>
      </c>
      <c r="B725" t="s">
        <v>3294</v>
      </c>
      <c r="C725" t="s">
        <v>208</v>
      </c>
      <c r="D725" t="s">
        <v>206</v>
      </c>
      <c r="E725" s="361" t="s">
        <v>3295</v>
      </c>
    </row>
    <row r="726" spans="1:5" x14ac:dyDescent="0.25">
      <c r="A726">
        <v>2593</v>
      </c>
      <c r="B726" t="s">
        <v>3296</v>
      </c>
      <c r="C726" t="s">
        <v>208</v>
      </c>
      <c r="D726" t="s">
        <v>206</v>
      </c>
      <c r="E726" s="361" t="s">
        <v>3297</v>
      </c>
    </row>
    <row r="727" spans="1:5" x14ac:dyDescent="0.25">
      <c r="A727">
        <v>2594</v>
      </c>
      <c r="B727" t="s">
        <v>3298</v>
      </c>
      <c r="C727" t="s">
        <v>208</v>
      </c>
      <c r="D727" t="s">
        <v>206</v>
      </c>
      <c r="E727" s="361" t="s">
        <v>3299</v>
      </c>
    </row>
    <row r="728" spans="1:5" x14ac:dyDescent="0.25">
      <c r="A728">
        <v>2595</v>
      </c>
      <c r="B728" t="s">
        <v>3300</v>
      </c>
      <c r="C728" t="s">
        <v>208</v>
      </c>
      <c r="D728" t="s">
        <v>206</v>
      </c>
      <c r="E728" s="361" t="s">
        <v>3301</v>
      </c>
    </row>
    <row r="729" spans="1:5" x14ac:dyDescent="0.25">
      <c r="A729">
        <v>2596</v>
      </c>
      <c r="B729" t="s">
        <v>3302</v>
      </c>
      <c r="C729" t="s">
        <v>208</v>
      </c>
      <c r="D729" t="s">
        <v>206</v>
      </c>
      <c r="E729" s="361" t="s">
        <v>3303</v>
      </c>
    </row>
    <row r="730" spans="1:5" x14ac:dyDescent="0.25">
      <c r="A730">
        <v>2597</v>
      </c>
      <c r="B730" t="s">
        <v>3304</v>
      </c>
      <c r="C730" t="s">
        <v>208</v>
      </c>
      <c r="D730" t="s">
        <v>206</v>
      </c>
      <c r="E730" s="361" t="s">
        <v>2053</v>
      </c>
    </row>
    <row r="731" spans="1:5" x14ac:dyDescent="0.25">
      <c r="A731">
        <v>2609</v>
      </c>
      <c r="B731" t="s">
        <v>3305</v>
      </c>
      <c r="C731" t="s">
        <v>208</v>
      </c>
      <c r="D731" t="s">
        <v>206</v>
      </c>
      <c r="E731" s="361" t="s">
        <v>481</v>
      </c>
    </row>
    <row r="732" spans="1:5" x14ac:dyDescent="0.25">
      <c r="A732">
        <v>2611</v>
      </c>
      <c r="B732" t="s">
        <v>3306</v>
      </c>
      <c r="C732" t="s">
        <v>208</v>
      </c>
      <c r="D732" t="s">
        <v>206</v>
      </c>
      <c r="E732" s="361" t="s">
        <v>586</v>
      </c>
    </row>
    <row r="733" spans="1:5" x14ac:dyDescent="0.25">
      <c r="A733">
        <v>2616</v>
      </c>
      <c r="B733" t="s">
        <v>3307</v>
      </c>
      <c r="C733" t="s">
        <v>208</v>
      </c>
      <c r="D733" t="s">
        <v>206</v>
      </c>
      <c r="E733" s="361" t="s">
        <v>744</v>
      </c>
    </row>
    <row r="734" spans="1:5" x14ac:dyDescent="0.25">
      <c r="A734">
        <v>2617</v>
      </c>
      <c r="B734" t="s">
        <v>3308</v>
      </c>
      <c r="C734" t="s">
        <v>208</v>
      </c>
      <c r="D734" t="s">
        <v>206</v>
      </c>
      <c r="E734" s="361" t="s">
        <v>745</v>
      </c>
    </row>
    <row r="735" spans="1:5" x14ac:dyDescent="0.25">
      <c r="A735">
        <v>2618</v>
      </c>
      <c r="B735" t="s">
        <v>3309</v>
      </c>
      <c r="C735" t="s">
        <v>208</v>
      </c>
      <c r="D735" t="s">
        <v>206</v>
      </c>
      <c r="E735" s="361" t="s">
        <v>607</v>
      </c>
    </row>
    <row r="736" spans="1:5" x14ac:dyDescent="0.25">
      <c r="A736">
        <v>2619</v>
      </c>
      <c r="B736" t="s">
        <v>3310</v>
      </c>
      <c r="C736" t="s">
        <v>208</v>
      </c>
      <c r="D736" t="s">
        <v>206</v>
      </c>
      <c r="E736" s="361" t="s">
        <v>746</v>
      </c>
    </row>
    <row r="737" spans="1:5" x14ac:dyDescent="0.25">
      <c r="A737">
        <v>2620</v>
      </c>
      <c r="B737" t="s">
        <v>3311</v>
      </c>
      <c r="C737" t="s">
        <v>208</v>
      </c>
      <c r="D737" t="s">
        <v>206</v>
      </c>
      <c r="E737" s="361" t="s">
        <v>747</v>
      </c>
    </row>
    <row r="738" spans="1:5" x14ac:dyDescent="0.25">
      <c r="A738">
        <v>2621</v>
      </c>
      <c r="B738" t="s">
        <v>3312</v>
      </c>
      <c r="C738" t="s">
        <v>208</v>
      </c>
      <c r="D738" t="s">
        <v>206</v>
      </c>
      <c r="E738" s="361" t="s">
        <v>748</v>
      </c>
    </row>
    <row r="739" spans="1:5" x14ac:dyDescent="0.25">
      <c r="A739">
        <v>2622</v>
      </c>
      <c r="B739" t="s">
        <v>3313</v>
      </c>
      <c r="C739" t="s">
        <v>208</v>
      </c>
      <c r="D739" t="s">
        <v>206</v>
      </c>
      <c r="E739" s="361" t="s">
        <v>749</v>
      </c>
    </row>
    <row r="740" spans="1:5" x14ac:dyDescent="0.25">
      <c r="A740">
        <v>2623</v>
      </c>
      <c r="B740" t="s">
        <v>3314</v>
      </c>
      <c r="C740" t="s">
        <v>208</v>
      </c>
      <c r="D740" t="s">
        <v>206</v>
      </c>
      <c r="E740" s="361" t="s">
        <v>585</v>
      </c>
    </row>
    <row r="741" spans="1:5" x14ac:dyDescent="0.25">
      <c r="A741">
        <v>2624</v>
      </c>
      <c r="B741" t="s">
        <v>3315</v>
      </c>
      <c r="C741" t="s">
        <v>208</v>
      </c>
      <c r="D741" t="s">
        <v>206</v>
      </c>
      <c r="E741" s="361" t="s">
        <v>546</v>
      </c>
    </row>
    <row r="742" spans="1:5" x14ac:dyDescent="0.25">
      <c r="A742">
        <v>2625</v>
      </c>
      <c r="B742" t="s">
        <v>3316</v>
      </c>
      <c r="C742" t="s">
        <v>208</v>
      </c>
      <c r="D742" t="s">
        <v>206</v>
      </c>
      <c r="E742" s="361" t="s">
        <v>750</v>
      </c>
    </row>
    <row r="743" spans="1:5" x14ac:dyDescent="0.25">
      <c r="A743">
        <v>2626</v>
      </c>
      <c r="B743" t="s">
        <v>3317</v>
      </c>
      <c r="C743" t="s">
        <v>208</v>
      </c>
      <c r="D743" t="s">
        <v>206</v>
      </c>
      <c r="E743" s="361" t="s">
        <v>751</v>
      </c>
    </row>
    <row r="744" spans="1:5" x14ac:dyDescent="0.25">
      <c r="A744">
        <v>2627</v>
      </c>
      <c r="B744" t="s">
        <v>3318</v>
      </c>
      <c r="C744" t="s">
        <v>208</v>
      </c>
      <c r="D744" t="s">
        <v>206</v>
      </c>
      <c r="E744" s="361" t="s">
        <v>752</v>
      </c>
    </row>
    <row r="745" spans="1:5" x14ac:dyDescent="0.25">
      <c r="A745">
        <v>2628</v>
      </c>
      <c r="B745" t="s">
        <v>3319</v>
      </c>
      <c r="C745" t="s">
        <v>208</v>
      </c>
      <c r="D745" t="s">
        <v>206</v>
      </c>
      <c r="E745" s="361" t="s">
        <v>753</v>
      </c>
    </row>
    <row r="746" spans="1:5" x14ac:dyDescent="0.25">
      <c r="A746">
        <v>2629</v>
      </c>
      <c r="B746" t="s">
        <v>3320</v>
      </c>
      <c r="C746" t="s">
        <v>208</v>
      </c>
      <c r="D746" t="s">
        <v>206</v>
      </c>
      <c r="E746" s="361" t="s">
        <v>754</v>
      </c>
    </row>
    <row r="747" spans="1:5" x14ac:dyDescent="0.25">
      <c r="A747">
        <v>2630</v>
      </c>
      <c r="B747" t="s">
        <v>3321</v>
      </c>
      <c r="C747" t="s">
        <v>208</v>
      </c>
      <c r="D747" t="s">
        <v>206</v>
      </c>
      <c r="E747" s="361" t="s">
        <v>755</v>
      </c>
    </row>
    <row r="748" spans="1:5" x14ac:dyDescent="0.25">
      <c r="A748">
        <v>2631</v>
      </c>
      <c r="B748" t="s">
        <v>3322</v>
      </c>
      <c r="C748" t="s">
        <v>208</v>
      </c>
      <c r="D748" t="s">
        <v>206</v>
      </c>
      <c r="E748" s="361" t="s">
        <v>756</v>
      </c>
    </row>
    <row r="749" spans="1:5" x14ac:dyDescent="0.25">
      <c r="A749">
        <v>2632</v>
      </c>
      <c r="B749" t="s">
        <v>3323</v>
      </c>
      <c r="C749" t="s">
        <v>208</v>
      </c>
      <c r="D749" t="s">
        <v>206</v>
      </c>
      <c r="E749" s="361" t="s">
        <v>757</v>
      </c>
    </row>
    <row r="750" spans="1:5" x14ac:dyDescent="0.25">
      <c r="A750">
        <v>2633</v>
      </c>
      <c r="B750" t="s">
        <v>3324</v>
      </c>
      <c r="C750" t="s">
        <v>208</v>
      </c>
      <c r="D750" t="s">
        <v>206</v>
      </c>
      <c r="E750" s="361" t="s">
        <v>550</v>
      </c>
    </row>
    <row r="751" spans="1:5" x14ac:dyDescent="0.25">
      <c r="A751">
        <v>2634</v>
      </c>
      <c r="B751" t="s">
        <v>3325</v>
      </c>
      <c r="C751" t="s">
        <v>208</v>
      </c>
      <c r="D751" t="s">
        <v>206</v>
      </c>
      <c r="E751" s="361" t="s">
        <v>758</v>
      </c>
    </row>
    <row r="752" spans="1:5" x14ac:dyDescent="0.25">
      <c r="A752">
        <v>2636</v>
      </c>
      <c r="B752" t="s">
        <v>3326</v>
      </c>
      <c r="C752" t="s">
        <v>208</v>
      </c>
      <c r="D752" t="s">
        <v>206</v>
      </c>
      <c r="E752" s="361" t="s">
        <v>662</v>
      </c>
    </row>
    <row r="753" spans="1:5" x14ac:dyDescent="0.25">
      <c r="A753">
        <v>2637</v>
      </c>
      <c r="B753" t="s">
        <v>3327</v>
      </c>
      <c r="C753" t="s">
        <v>208</v>
      </c>
      <c r="D753" t="s">
        <v>206</v>
      </c>
      <c r="E753" s="361" t="s">
        <v>759</v>
      </c>
    </row>
    <row r="754" spans="1:5" x14ac:dyDescent="0.25">
      <c r="A754">
        <v>2638</v>
      </c>
      <c r="B754" t="s">
        <v>3328</v>
      </c>
      <c r="C754" t="s">
        <v>208</v>
      </c>
      <c r="D754" t="s">
        <v>206</v>
      </c>
      <c r="E754" s="361" t="s">
        <v>760</v>
      </c>
    </row>
    <row r="755" spans="1:5" x14ac:dyDescent="0.25">
      <c r="A755">
        <v>2639</v>
      </c>
      <c r="B755" t="s">
        <v>3329</v>
      </c>
      <c r="C755" t="s">
        <v>208</v>
      </c>
      <c r="D755" t="s">
        <v>206</v>
      </c>
      <c r="E755" s="361" t="s">
        <v>761</v>
      </c>
    </row>
    <row r="756" spans="1:5" x14ac:dyDescent="0.25">
      <c r="A756">
        <v>2640</v>
      </c>
      <c r="B756" t="s">
        <v>3330</v>
      </c>
      <c r="C756" t="s">
        <v>208</v>
      </c>
      <c r="D756" t="s">
        <v>206</v>
      </c>
      <c r="E756" s="361" t="s">
        <v>762</v>
      </c>
    </row>
    <row r="757" spans="1:5" x14ac:dyDescent="0.25">
      <c r="A757">
        <v>2641</v>
      </c>
      <c r="B757" t="s">
        <v>3331</v>
      </c>
      <c r="C757" t="s">
        <v>208</v>
      </c>
      <c r="D757" t="s">
        <v>206</v>
      </c>
      <c r="E757" s="361" t="s">
        <v>763</v>
      </c>
    </row>
    <row r="758" spans="1:5" x14ac:dyDescent="0.25">
      <c r="A758">
        <v>2642</v>
      </c>
      <c r="B758" t="s">
        <v>3332</v>
      </c>
      <c r="C758" t="s">
        <v>208</v>
      </c>
      <c r="D758" t="s">
        <v>206</v>
      </c>
      <c r="E758" s="361" t="s">
        <v>764</v>
      </c>
    </row>
    <row r="759" spans="1:5" x14ac:dyDescent="0.25">
      <c r="A759">
        <v>2643</v>
      </c>
      <c r="B759" t="s">
        <v>3333</v>
      </c>
      <c r="C759" t="s">
        <v>208</v>
      </c>
      <c r="D759" t="s">
        <v>206</v>
      </c>
      <c r="E759" s="361" t="s">
        <v>765</v>
      </c>
    </row>
    <row r="760" spans="1:5" x14ac:dyDescent="0.25">
      <c r="A760">
        <v>2644</v>
      </c>
      <c r="B760" t="s">
        <v>3334</v>
      </c>
      <c r="C760" t="s">
        <v>208</v>
      </c>
      <c r="D760" t="s">
        <v>206</v>
      </c>
      <c r="E760" s="361" t="s">
        <v>766</v>
      </c>
    </row>
    <row r="761" spans="1:5" x14ac:dyDescent="0.25">
      <c r="A761">
        <v>2662</v>
      </c>
      <c r="B761" t="s">
        <v>3335</v>
      </c>
      <c r="C761" t="s">
        <v>208</v>
      </c>
      <c r="D761" t="s">
        <v>206</v>
      </c>
      <c r="E761" s="361" t="s">
        <v>767</v>
      </c>
    </row>
    <row r="762" spans="1:5" x14ac:dyDescent="0.25">
      <c r="A762">
        <v>2664</v>
      </c>
      <c r="B762" t="s">
        <v>3336</v>
      </c>
      <c r="C762" t="s">
        <v>208</v>
      </c>
      <c r="D762" t="s">
        <v>206</v>
      </c>
      <c r="E762" s="361" t="s">
        <v>653</v>
      </c>
    </row>
    <row r="763" spans="1:5" x14ac:dyDescent="0.25">
      <c r="A763">
        <v>2666</v>
      </c>
      <c r="B763" t="s">
        <v>3337</v>
      </c>
      <c r="C763" t="s">
        <v>208</v>
      </c>
      <c r="D763" t="s">
        <v>206</v>
      </c>
      <c r="E763" s="361" t="s">
        <v>505</v>
      </c>
    </row>
    <row r="764" spans="1:5" x14ac:dyDescent="0.25">
      <c r="A764">
        <v>2668</v>
      </c>
      <c r="B764" t="s">
        <v>3338</v>
      </c>
      <c r="C764" t="s">
        <v>208</v>
      </c>
      <c r="D764" t="s">
        <v>206</v>
      </c>
      <c r="E764" s="361" t="s">
        <v>768</v>
      </c>
    </row>
    <row r="765" spans="1:5" x14ac:dyDescent="0.25">
      <c r="A765">
        <v>2673</v>
      </c>
      <c r="B765" t="s">
        <v>3339</v>
      </c>
      <c r="C765" t="s">
        <v>213</v>
      </c>
      <c r="D765" t="s">
        <v>204</v>
      </c>
      <c r="E765" s="361" t="s">
        <v>769</v>
      </c>
    </row>
    <row r="766" spans="1:5" x14ac:dyDescent="0.25">
      <c r="A766">
        <v>2674</v>
      </c>
      <c r="B766" t="s">
        <v>3340</v>
      </c>
      <c r="C766" t="s">
        <v>213</v>
      </c>
      <c r="D766" t="s">
        <v>206</v>
      </c>
      <c r="E766" s="361" t="s">
        <v>770</v>
      </c>
    </row>
    <row r="767" spans="1:5" x14ac:dyDescent="0.25">
      <c r="A767">
        <v>2675</v>
      </c>
      <c r="B767" t="s">
        <v>3341</v>
      </c>
      <c r="C767" t="s">
        <v>213</v>
      </c>
      <c r="D767" t="s">
        <v>206</v>
      </c>
      <c r="E767" s="361" t="s">
        <v>771</v>
      </c>
    </row>
    <row r="768" spans="1:5" x14ac:dyDescent="0.25">
      <c r="A768">
        <v>2676</v>
      </c>
      <c r="B768" t="s">
        <v>3342</v>
      </c>
      <c r="C768" t="s">
        <v>213</v>
      </c>
      <c r="D768" t="s">
        <v>206</v>
      </c>
      <c r="E768" s="361" t="s">
        <v>772</v>
      </c>
    </row>
    <row r="769" spans="1:5" x14ac:dyDescent="0.25">
      <c r="A769">
        <v>2678</v>
      </c>
      <c r="B769" t="s">
        <v>3343</v>
      </c>
      <c r="C769" t="s">
        <v>213</v>
      </c>
      <c r="D769" t="s">
        <v>206</v>
      </c>
      <c r="E769" s="361" t="s">
        <v>773</v>
      </c>
    </row>
    <row r="770" spans="1:5" x14ac:dyDescent="0.25">
      <c r="A770">
        <v>2679</v>
      </c>
      <c r="B770" t="s">
        <v>3344</v>
      </c>
      <c r="C770" t="s">
        <v>213</v>
      </c>
      <c r="D770" t="s">
        <v>206</v>
      </c>
      <c r="E770" s="361" t="s">
        <v>774</v>
      </c>
    </row>
    <row r="771" spans="1:5" x14ac:dyDescent="0.25">
      <c r="A771">
        <v>2680</v>
      </c>
      <c r="B771" t="s">
        <v>3345</v>
      </c>
      <c r="C771" t="s">
        <v>213</v>
      </c>
      <c r="D771" t="s">
        <v>206</v>
      </c>
      <c r="E771" s="361" t="s">
        <v>775</v>
      </c>
    </row>
    <row r="772" spans="1:5" x14ac:dyDescent="0.25">
      <c r="A772">
        <v>2681</v>
      </c>
      <c r="B772" t="s">
        <v>3346</v>
      </c>
      <c r="C772" t="s">
        <v>213</v>
      </c>
      <c r="D772" t="s">
        <v>206</v>
      </c>
      <c r="E772" s="361" t="s">
        <v>695</v>
      </c>
    </row>
    <row r="773" spans="1:5" x14ac:dyDescent="0.25">
      <c r="A773">
        <v>2682</v>
      </c>
      <c r="B773" t="s">
        <v>3347</v>
      </c>
      <c r="C773" t="s">
        <v>213</v>
      </c>
      <c r="D773" t="s">
        <v>206</v>
      </c>
      <c r="E773" s="361" t="s">
        <v>776</v>
      </c>
    </row>
    <row r="774" spans="1:5" x14ac:dyDescent="0.25">
      <c r="A774">
        <v>2683</v>
      </c>
      <c r="B774" t="s">
        <v>3348</v>
      </c>
      <c r="C774" t="s">
        <v>213</v>
      </c>
      <c r="D774" t="s">
        <v>206</v>
      </c>
      <c r="E774" s="361" t="s">
        <v>777</v>
      </c>
    </row>
    <row r="775" spans="1:5" x14ac:dyDescent="0.25">
      <c r="A775">
        <v>2684</v>
      </c>
      <c r="B775" t="s">
        <v>3349</v>
      </c>
      <c r="C775" t="s">
        <v>213</v>
      </c>
      <c r="D775" t="s">
        <v>206</v>
      </c>
      <c r="E775" s="361" t="s">
        <v>778</v>
      </c>
    </row>
    <row r="776" spans="1:5" x14ac:dyDescent="0.25">
      <c r="A776">
        <v>2685</v>
      </c>
      <c r="B776" t="s">
        <v>3350</v>
      </c>
      <c r="C776" t="s">
        <v>213</v>
      </c>
      <c r="D776" t="s">
        <v>206</v>
      </c>
      <c r="E776" s="361" t="s">
        <v>779</v>
      </c>
    </row>
    <row r="777" spans="1:5" x14ac:dyDescent="0.25">
      <c r="A777">
        <v>2686</v>
      </c>
      <c r="B777" t="s">
        <v>3351</v>
      </c>
      <c r="C777" t="s">
        <v>213</v>
      </c>
      <c r="D777" t="s">
        <v>206</v>
      </c>
      <c r="E777" s="361" t="s">
        <v>780</v>
      </c>
    </row>
    <row r="778" spans="1:5" x14ac:dyDescent="0.25">
      <c r="A778">
        <v>2687</v>
      </c>
      <c r="B778" t="s">
        <v>3352</v>
      </c>
      <c r="C778" t="s">
        <v>213</v>
      </c>
      <c r="D778" t="s">
        <v>206</v>
      </c>
      <c r="E778" s="361" t="s">
        <v>603</v>
      </c>
    </row>
    <row r="779" spans="1:5" x14ac:dyDescent="0.25">
      <c r="A779">
        <v>2688</v>
      </c>
      <c r="B779" t="s">
        <v>3353</v>
      </c>
      <c r="C779" t="s">
        <v>213</v>
      </c>
      <c r="D779" t="s">
        <v>206</v>
      </c>
      <c r="E779" s="361" t="s">
        <v>781</v>
      </c>
    </row>
    <row r="780" spans="1:5" x14ac:dyDescent="0.25">
      <c r="A780">
        <v>2689</v>
      </c>
      <c r="B780" t="s">
        <v>3354</v>
      </c>
      <c r="C780" t="s">
        <v>213</v>
      </c>
      <c r="D780" t="s">
        <v>206</v>
      </c>
      <c r="E780" s="361" t="s">
        <v>605</v>
      </c>
    </row>
    <row r="781" spans="1:5" x14ac:dyDescent="0.25">
      <c r="A781">
        <v>2690</v>
      </c>
      <c r="B781" t="s">
        <v>3355</v>
      </c>
      <c r="C781" t="s">
        <v>213</v>
      </c>
      <c r="D781" t="s">
        <v>206</v>
      </c>
      <c r="E781" s="361" t="s">
        <v>782</v>
      </c>
    </row>
    <row r="782" spans="1:5" x14ac:dyDescent="0.25">
      <c r="A782">
        <v>2692</v>
      </c>
      <c r="B782" t="s">
        <v>3356</v>
      </c>
      <c r="C782" t="s">
        <v>207</v>
      </c>
      <c r="D782" t="s">
        <v>206</v>
      </c>
      <c r="E782" s="361" t="s">
        <v>3357</v>
      </c>
    </row>
    <row r="783" spans="1:5" x14ac:dyDescent="0.25">
      <c r="A783">
        <v>2696</v>
      </c>
      <c r="B783" t="s">
        <v>3358</v>
      </c>
      <c r="C783" t="s">
        <v>212</v>
      </c>
      <c r="D783" t="s">
        <v>204</v>
      </c>
      <c r="E783" s="361" t="s">
        <v>1454</v>
      </c>
    </row>
    <row r="784" spans="1:5" x14ac:dyDescent="0.25">
      <c r="A784">
        <v>2701</v>
      </c>
      <c r="B784" t="s">
        <v>3359</v>
      </c>
      <c r="C784" t="s">
        <v>212</v>
      </c>
      <c r="D784" t="s">
        <v>206</v>
      </c>
      <c r="E784" s="361" t="s">
        <v>3360</v>
      </c>
    </row>
    <row r="785" spans="1:5" x14ac:dyDescent="0.25">
      <c r="A785">
        <v>2705</v>
      </c>
      <c r="B785" t="s">
        <v>3361</v>
      </c>
      <c r="C785" t="s">
        <v>362</v>
      </c>
      <c r="D785" t="s">
        <v>206</v>
      </c>
      <c r="E785" s="361" t="s">
        <v>784</v>
      </c>
    </row>
    <row r="786" spans="1:5" x14ac:dyDescent="0.25">
      <c r="A786">
        <v>2706</v>
      </c>
      <c r="B786" t="s">
        <v>3362</v>
      </c>
      <c r="C786" t="s">
        <v>212</v>
      </c>
      <c r="D786" t="s">
        <v>204</v>
      </c>
      <c r="E786" s="361" t="s">
        <v>3363</v>
      </c>
    </row>
    <row r="787" spans="1:5" x14ac:dyDescent="0.25">
      <c r="A787">
        <v>2707</v>
      </c>
      <c r="B787" t="s">
        <v>3364</v>
      </c>
      <c r="C787" t="s">
        <v>212</v>
      </c>
      <c r="D787" t="s">
        <v>206</v>
      </c>
      <c r="E787" s="361" t="s">
        <v>3365</v>
      </c>
    </row>
    <row r="788" spans="1:5" x14ac:dyDescent="0.25">
      <c r="A788">
        <v>2708</v>
      </c>
      <c r="B788" t="s">
        <v>3366</v>
      </c>
      <c r="C788" t="s">
        <v>212</v>
      </c>
      <c r="D788" t="s">
        <v>206</v>
      </c>
      <c r="E788" s="361" t="s">
        <v>1005</v>
      </c>
    </row>
    <row r="789" spans="1:5" x14ac:dyDescent="0.25">
      <c r="A789">
        <v>2710</v>
      </c>
      <c r="B789" t="s">
        <v>3367</v>
      </c>
      <c r="C789" t="s">
        <v>208</v>
      </c>
      <c r="D789" t="s">
        <v>206</v>
      </c>
      <c r="E789" s="361" t="s">
        <v>1070</v>
      </c>
    </row>
    <row r="790" spans="1:5" x14ac:dyDescent="0.25">
      <c r="A790">
        <v>2711</v>
      </c>
      <c r="B790" t="s">
        <v>3368</v>
      </c>
      <c r="C790" t="s">
        <v>208</v>
      </c>
      <c r="D790" t="s">
        <v>204</v>
      </c>
      <c r="E790" s="361" t="s">
        <v>3369</v>
      </c>
    </row>
    <row r="791" spans="1:5" x14ac:dyDescent="0.25">
      <c r="A791">
        <v>2723</v>
      </c>
      <c r="B791" t="s">
        <v>3370</v>
      </c>
      <c r="C791" t="s">
        <v>208</v>
      </c>
      <c r="D791" t="s">
        <v>209</v>
      </c>
      <c r="E791" s="361" t="s">
        <v>3371</v>
      </c>
    </row>
    <row r="792" spans="1:5" x14ac:dyDescent="0.25">
      <c r="A792">
        <v>2729</v>
      </c>
      <c r="B792" t="s">
        <v>3372</v>
      </c>
      <c r="C792" t="s">
        <v>208</v>
      </c>
      <c r="D792" t="s">
        <v>206</v>
      </c>
      <c r="E792" s="361" t="s">
        <v>786</v>
      </c>
    </row>
    <row r="793" spans="1:5" x14ac:dyDescent="0.25">
      <c r="A793">
        <v>2731</v>
      </c>
      <c r="B793" t="s">
        <v>3373</v>
      </c>
      <c r="C793" t="s">
        <v>213</v>
      </c>
      <c r="D793" t="s">
        <v>206</v>
      </c>
      <c r="E793" s="361" t="s">
        <v>787</v>
      </c>
    </row>
    <row r="794" spans="1:5" x14ac:dyDescent="0.25">
      <c r="A794">
        <v>2745</v>
      </c>
      <c r="B794" t="s">
        <v>3374</v>
      </c>
      <c r="C794" t="s">
        <v>213</v>
      </c>
      <c r="D794" t="s">
        <v>206</v>
      </c>
      <c r="E794" s="361" t="s">
        <v>788</v>
      </c>
    </row>
    <row r="795" spans="1:5" x14ac:dyDescent="0.25">
      <c r="A795">
        <v>2747</v>
      </c>
      <c r="B795" t="s">
        <v>3375</v>
      </c>
      <c r="C795" t="s">
        <v>213</v>
      </c>
      <c r="D795" t="s">
        <v>206</v>
      </c>
      <c r="E795" s="361" t="s">
        <v>789</v>
      </c>
    </row>
    <row r="796" spans="1:5" x14ac:dyDescent="0.25">
      <c r="A796">
        <v>2759</v>
      </c>
      <c r="B796" t="s">
        <v>3376</v>
      </c>
      <c r="C796" t="s">
        <v>208</v>
      </c>
      <c r="D796" t="s">
        <v>209</v>
      </c>
      <c r="E796" s="361" t="s">
        <v>762</v>
      </c>
    </row>
    <row r="797" spans="1:5" x14ac:dyDescent="0.25">
      <c r="A797">
        <v>2762</v>
      </c>
      <c r="B797" t="s">
        <v>3377</v>
      </c>
      <c r="C797" t="s">
        <v>213</v>
      </c>
      <c r="D797" t="s">
        <v>209</v>
      </c>
      <c r="E797" s="361" t="s">
        <v>491</v>
      </c>
    </row>
    <row r="798" spans="1:5" x14ac:dyDescent="0.25">
      <c r="A798">
        <v>2788</v>
      </c>
      <c r="B798" t="s">
        <v>3378</v>
      </c>
      <c r="C798" t="s">
        <v>213</v>
      </c>
      <c r="D798" t="s">
        <v>206</v>
      </c>
      <c r="E798" s="361" t="s">
        <v>790</v>
      </c>
    </row>
    <row r="799" spans="1:5" x14ac:dyDescent="0.25">
      <c r="A799">
        <v>2794</v>
      </c>
      <c r="B799" t="s">
        <v>3379</v>
      </c>
      <c r="C799" t="s">
        <v>213</v>
      </c>
      <c r="D799" t="s">
        <v>206</v>
      </c>
      <c r="E799" s="361" t="s">
        <v>791</v>
      </c>
    </row>
    <row r="800" spans="1:5" x14ac:dyDescent="0.25">
      <c r="A800">
        <v>3073</v>
      </c>
      <c r="B800" t="s">
        <v>3380</v>
      </c>
      <c r="C800" t="s">
        <v>208</v>
      </c>
      <c r="D800" t="s">
        <v>209</v>
      </c>
      <c r="E800" s="361" t="s">
        <v>3381</v>
      </c>
    </row>
    <row r="801" spans="1:5" x14ac:dyDescent="0.25">
      <c r="A801">
        <v>3074</v>
      </c>
      <c r="B801" t="s">
        <v>3382</v>
      </c>
      <c r="C801" t="s">
        <v>208</v>
      </c>
      <c r="D801" t="s">
        <v>209</v>
      </c>
      <c r="E801" s="361" t="s">
        <v>3383</v>
      </c>
    </row>
    <row r="802" spans="1:5" x14ac:dyDescent="0.25">
      <c r="A802">
        <v>3075</v>
      </c>
      <c r="B802" t="s">
        <v>3384</v>
      </c>
      <c r="C802" t="s">
        <v>208</v>
      </c>
      <c r="D802" t="s">
        <v>209</v>
      </c>
      <c r="E802" s="361" t="s">
        <v>3385</v>
      </c>
    </row>
    <row r="803" spans="1:5" x14ac:dyDescent="0.25">
      <c r="A803">
        <v>3076</v>
      </c>
      <c r="B803" t="s">
        <v>3386</v>
      </c>
      <c r="C803" t="s">
        <v>208</v>
      </c>
      <c r="D803" t="s">
        <v>209</v>
      </c>
      <c r="E803" s="361" t="s">
        <v>3387</v>
      </c>
    </row>
    <row r="804" spans="1:5" x14ac:dyDescent="0.25">
      <c r="A804">
        <v>3080</v>
      </c>
      <c r="B804" t="s">
        <v>3388</v>
      </c>
      <c r="C804" t="s">
        <v>216</v>
      </c>
      <c r="D804" t="s">
        <v>204</v>
      </c>
      <c r="E804" s="361" t="s">
        <v>3389</v>
      </c>
    </row>
    <row r="805" spans="1:5" x14ac:dyDescent="0.25">
      <c r="A805">
        <v>3081</v>
      </c>
      <c r="B805" t="s">
        <v>3390</v>
      </c>
      <c r="C805" t="s">
        <v>216</v>
      </c>
      <c r="D805" t="s">
        <v>206</v>
      </c>
      <c r="E805" s="361" t="s">
        <v>3391</v>
      </c>
    </row>
    <row r="806" spans="1:5" x14ac:dyDescent="0.25">
      <c r="A806">
        <v>3090</v>
      </c>
      <c r="B806" t="s">
        <v>3392</v>
      </c>
      <c r="C806" t="s">
        <v>216</v>
      </c>
      <c r="D806" t="s">
        <v>206</v>
      </c>
      <c r="E806" s="361" t="s">
        <v>3393</v>
      </c>
    </row>
    <row r="807" spans="1:5" x14ac:dyDescent="0.25">
      <c r="A807">
        <v>3093</v>
      </c>
      <c r="B807" t="s">
        <v>3394</v>
      </c>
      <c r="C807" t="s">
        <v>216</v>
      </c>
      <c r="D807" t="s">
        <v>206</v>
      </c>
      <c r="E807" s="361" t="s">
        <v>3395</v>
      </c>
    </row>
    <row r="808" spans="1:5" x14ac:dyDescent="0.25">
      <c r="A808">
        <v>3097</v>
      </c>
      <c r="B808" t="s">
        <v>3396</v>
      </c>
      <c r="C808" t="s">
        <v>216</v>
      </c>
      <c r="D808" t="s">
        <v>206</v>
      </c>
      <c r="E808" s="361" t="s">
        <v>3397</v>
      </c>
    </row>
    <row r="809" spans="1:5" x14ac:dyDescent="0.25">
      <c r="A809">
        <v>3099</v>
      </c>
      <c r="B809" t="s">
        <v>3398</v>
      </c>
      <c r="C809" t="s">
        <v>216</v>
      </c>
      <c r="D809" t="s">
        <v>206</v>
      </c>
      <c r="E809" s="361" t="s">
        <v>3395</v>
      </c>
    </row>
    <row r="810" spans="1:5" x14ac:dyDescent="0.25">
      <c r="A810">
        <v>3103</v>
      </c>
      <c r="B810" t="s">
        <v>3399</v>
      </c>
      <c r="C810" t="s">
        <v>208</v>
      </c>
      <c r="D810" t="s">
        <v>206</v>
      </c>
      <c r="E810" s="361" t="s">
        <v>3400</v>
      </c>
    </row>
    <row r="811" spans="1:5" x14ac:dyDescent="0.25">
      <c r="A811">
        <v>3104</v>
      </c>
      <c r="B811" t="s">
        <v>3401</v>
      </c>
      <c r="C811" t="s">
        <v>216</v>
      </c>
      <c r="D811" t="s">
        <v>206</v>
      </c>
      <c r="E811" s="361" t="s">
        <v>3402</v>
      </c>
    </row>
    <row r="812" spans="1:5" x14ac:dyDescent="0.25">
      <c r="A812">
        <v>3105</v>
      </c>
      <c r="B812" t="s">
        <v>3403</v>
      </c>
      <c r="C812" t="s">
        <v>208</v>
      </c>
      <c r="D812" t="s">
        <v>206</v>
      </c>
      <c r="E812" s="361" t="s">
        <v>3404</v>
      </c>
    </row>
    <row r="813" spans="1:5" x14ac:dyDescent="0.25">
      <c r="A813">
        <v>3106</v>
      </c>
      <c r="B813" t="s">
        <v>3405</v>
      </c>
      <c r="C813" t="s">
        <v>208</v>
      </c>
      <c r="D813" t="s">
        <v>206</v>
      </c>
      <c r="E813" s="361" t="s">
        <v>3406</v>
      </c>
    </row>
    <row r="814" spans="1:5" x14ac:dyDescent="0.25">
      <c r="A814">
        <v>3107</v>
      </c>
      <c r="B814" t="s">
        <v>3407</v>
      </c>
      <c r="C814" t="s">
        <v>208</v>
      </c>
      <c r="D814" t="s">
        <v>206</v>
      </c>
      <c r="E814" s="361" t="s">
        <v>733</v>
      </c>
    </row>
    <row r="815" spans="1:5" x14ac:dyDescent="0.25">
      <c r="A815">
        <v>3108</v>
      </c>
      <c r="B815" t="s">
        <v>3408</v>
      </c>
      <c r="C815" t="s">
        <v>208</v>
      </c>
      <c r="D815" t="s">
        <v>206</v>
      </c>
      <c r="E815" s="361" t="s">
        <v>3409</v>
      </c>
    </row>
    <row r="816" spans="1:5" x14ac:dyDescent="0.25">
      <c r="A816">
        <v>3119</v>
      </c>
      <c r="B816" t="s">
        <v>3410</v>
      </c>
      <c r="C816" t="s">
        <v>208</v>
      </c>
      <c r="D816" t="s">
        <v>206</v>
      </c>
      <c r="E816" s="361" t="s">
        <v>495</v>
      </c>
    </row>
    <row r="817" spans="1:5" x14ac:dyDescent="0.25">
      <c r="A817">
        <v>3120</v>
      </c>
      <c r="B817" t="s">
        <v>3411</v>
      </c>
      <c r="C817" t="s">
        <v>208</v>
      </c>
      <c r="D817" t="s">
        <v>206</v>
      </c>
      <c r="E817" s="361" t="s">
        <v>470</v>
      </c>
    </row>
    <row r="818" spans="1:5" x14ac:dyDescent="0.25">
      <c r="A818">
        <v>3121</v>
      </c>
      <c r="B818" t="s">
        <v>3412</v>
      </c>
      <c r="C818" t="s">
        <v>208</v>
      </c>
      <c r="D818" t="s">
        <v>206</v>
      </c>
      <c r="E818" s="361" t="s">
        <v>3413</v>
      </c>
    </row>
    <row r="819" spans="1:5" x14ac:dyDescent="0.25">
      <c r="A819">
        <v>3122</v>
      </c>
      <c r="B819" t="s">
        <v>3414</v>
      </c>
      <c r="C819" t="s">
        <v>208</v>
      </c>
      <c r="D819" t="s">
        <v>206</v>
      </c>
      <c r="E819" s="361" t="s">
        <v>1812</v>
      </c>
    </row>
    <row r="820" spans="1:5" x14ac:dyDescent="0.25">
      <c r="A820">
        <v>3123</v>
      </c>
      <c r="B820" t="s">
        <v>3415</v>
      </c>
      <c r="C820" t="s">
        <v>203</v>
      </c>
      <c r="D820" t="s">
        <v>209</v>
      </c>
      <c r="E820" s="361" t="s">
        <v>1524</v>
      </c>
    </row>
    <row r="821" spans="1:5" x14ac:dyDescent="0.25">
      <c r="A821">
        <v>3143</v>
      </c>
      <c r="B821" t="s">
        <v>3416</v>
      </c>
      <c r="C821" t="s">
        <v>208</v>
      </c>
      <c r="D821" t="s">
        <v>206</v>
      </c>
      <c r="E821" s="361" t="s">
        <v>2316</v>
      </c>
    </row>
    <row r="822" spans="1:5" x14ac:dyDescent="0.25">
      <c r="A822">
        <v>3146</v>
      </c>
      <c r="B822" t="s">
        <v>3417</v>
      </c>
      <c r="C822" t="s">
        <v>208</v>
      </c>
      <c r="D822" t="s">
        <v>204</v>
      </c>
      <c r="E822" s="361" t="s">
        <v>629</v>
      </c>
    </row>
    <row r="823" spans="1:5" x14ac:dyDescent="0.25">
      <c r="A823">
        <v>3148</v>
      </c>
      <c r="B823" t="s">
        <v>3418</v>
      </c>
      <c r="C823" t="s">
        <v>208</v>
      </c>
      <c r="D823" t="s">
        <v>206</v>
      </c>
      <c r="E823" s="361" t="s">
        <v>679</v>
      </c>
    </row>
    <row r="824" spans="1:5" x14ac:dyDescent="0.25">
      <c r="A824">
        <v>3262</v>
      </c>
      <c r="B824" t="s">
        <v>3419</v>
      </c>
      <c r="C824" t="s">
        <v>208</v>
      </c>
      <c r="D824" t="s">
        <v>209</v>
      </c>
      <c r="E824" s="361" t="s">
        <v>1673</v>
      </c>
    </row>
    <row r="825" spans="1:5" x14ac:dyDescent="0.25">
      <c r="A825">
        <v>3263</v>
      </c>
      <c r="B825" t="s">
        <v>3420</v>
      </c>
      <c r="C825" t="s">
        <v>208</v>
      </c>
      <c r="D825" t="s">
        <v>209</v>
      </c>
      <c r="E825" s="361" t="s">
        <v>3421</v>
      </c>
    </row>
    <row r="826" spans="1:5" x14ac:dyDescent="0.25">
      <c r="A826">
        <v>3264</v>
      </c>
      <c r="B826" t="s">
        <v>3422</v>
      </c>
      <c r="C826" t="s">
        <v>208</v>
      </c>
      <c r="D826" t="s">
        <v>209</v>
      </c>
      <c r="E826" s="361" t="s">
        <v>3423</v>
      </c>
    </row>
    <row r="827" spans="1:5" x14ac:dyDescent="0.25">
      <c r="A827">
        <v>3265</v>
      </c>
      <c r="B827" t="s">
        <v>3424</v>
      </c>
      <c r="C827" t="s">
        <v>208</v>
      </c>
      <c r="D827" t="s">
        <v>209</v>
      </c>
      <c r="E827" s="361" t="s">
        <v>3425</v>
      </c>
    </row>
    <row r="828" spans="1:5" x14ac:dyDescent="0.25">
      <c r="A828">
        <v>3266</v>
      </c>
      <c r="B828" t="s">
        <v>3426</v>
      </c>
      <c r="C828" t="s">
        <v>208</v>
      </c>
      <c r="D828" t="s">
        <v>209</v>
      </c>
      <c r="E828" s="361" t="s">
        <v>3427</v>
      </c>
    </row>
    <row r="829" spans="1:5" x14ac:dyDescent="0.25">
      <c r="A829">
        <v>3267</v>
      </c>
      <c r="B829" t="s">
        <v>3428</v>
      </c>
      <c r="C829" t="s">
        <v>208</v>
      </c>
      <c r="D829" t="s">
        <v>209</v>
      </c>
      <c r="E829" s="361" t="s">
        <v>3429</v>
      </c>
    </row>
    <row r="830" spans="1:5" x14ac:dyDescent="0.25">
      <c r="A830">
        <v>3268</v>
      </c>
      <c r="B830" t="s">
        <v>3430</v>
      </c>
      <c r="C830" t="s">
        <v>208</v>
      </c>
      <c r="D830" t="s">
        <v>209</v>
      </c>
      <c r="E830" s="361" t="s">
        <v>3431</v>
      </c>
    </row>
    <row r="831" spans="1:5" x14ac:dyDescent="0.25">
      <c r="A831">
        <v>3270</v>
      </c>
      <c r="B831" t="s">
        <v>3432</v>
      </c>
      <c r="C831" t="s">
        <v>208</v>
      </c>
      <c r="D831" t="s">
        <v>209</v>
      </c>
      <c r="E831" s="361" t="s">
        <v>3433</v>
      </c>
    </row>
    <row r="832" spans="1:5" x14ac:dyDescent="0.25">
      <c r="A832">
        <v>3271</v>
      </c>
      <c r="B832" t="s">
        <v>3434</v>
      </c>
      <c r="C832" t="s">
        <v>208</v>
      </c>
      <c r="D832" t="s">
        <v>209</v>
      </c>
      <c r="E832" s="361" t="s">
        <v>3435</v>
      </c>
    </row>
    <row r="833" spans="1:5" x14ac:dyDescent="0.25">
      <c r="A833">
        <v>3272</v>
      </c>
      <c r="B833" t="s">
        <v>3436</v>
      </c>
      <c r="C833" t="s">
        <v>208</v>
      </c>
      <c r="D833" t="s">
        <v>209</v>
      </c>
      <c r="E833" s="361" t="s">
        <v>3437</v>
      </c>
    </row>
    <row r="834" spans="1:5" x14ac:dyDescent="0.25">
      <c r="A834">
        <v>3275</v>
      </c>
      <c r="B834" t="s">
        <v>3438</v>
      </c>
      <c r="C834" t="s">
        <v>214</v>
      </c>
      <c r="D834" t="s">
        <v>206</v>
      </c>
      <c r="E834" s="361" t="s">
        <v>3439</v>
      </c>
    </row>
    <row r="835" spans="1:5" x14ac:dyDescent="0.25">
      <c r="A835">
        <v>3283</v>
      </c>
      <c r="B835" t="s">
        <v>3440</v>
      </c>
      <c r="C835" t="s">
        <v>214</v>
      </c>
      <c r="D835" t="s">
        <v>206</v>
      </c>
      <c r="E835" s="361" t="s">
        <v>3441</v>
      </c>
    </row>
    <row r="836" spans="1:5" x14ac:dyDescent="0.25">
      <c r="A836">
        <v>3286</v>
      </c>
      <c r="B836" t="s">
        <v>3442</v>
      </c>
      <c r="C836" t="s">
        <v>214</v>
      </c>
      <c r="D836" t="s">
        <v>206</v>
      </c>
      <c r="E836" s="361" t="s">
        <v>3443</v>
      </c>
    </row>
    <row r="837" spans="1:5" x14ac:dyDescent="0.25">
      <c r="A837">
        <v>3287</v>
      </c>
      <c r="B837" t="s">
        <v>3444</v>
      </c>
      <c r="C837" t="s">
        <v>214</v>
      </c>
      <c r="D837" t="s">
        <v>206</v>
      </c>
      <c r="E837" s="361" t="s">
        <v>3445</v>
      </c>
    </row>
    <row r="838" spans="1:5" x14ac:dyDescent="0.25">
      <c r="A838">
        <v>3288</v>
      </c>
      <c r="B838" t="s">
        <v>3446</v>
      </c>
      <c r="C838" t="s">
        <v>213</v>
      </c>
      <c r="D838" t="s">
        <v>204</v>
      </c>
      <c r="E838" s="361" t="s">
        <v>3447</v>
      </c>
    </row>
    <row r="839" spans="1:5" x14ac:dyDescent="0.25">
      <c r="A839">
        <v>3292</v>
      </c>
      <c r="B839" t="s">
        <v>3448</v>
      </c>
      <c r="C839" t="s">
        <v>208</v>
      </c>
      <c r="D839" t="s">
        <v>204</v>
      </c>
      <c r="E839" s="361" t="s">
        <v>3449</v>
      </c>
    </row>
    <row r="840" spans="1:5" x14ac:dyDescent="0.25">
      <c r="A840">
        <v>3294</v>
      </c>
      <c r="B840" t="s">
        <v>3450</v>
      </c>
      <c r="C840" t="s">
        <v>208</v>
      </c>
      <c r="D840" t="s">
        <v>206</v>
      </c>
      <c r="E840" s="361" t="s">
        <v>3451</v>
      </c>
    </row>
    <row r="841" spans="1:5" x14ac:dyDescent="0.25">
      <c r="A841">
        <v>3295</v>
      </c>
      <c r="B841" t="s">
        <v>3452</v>
      </c>
      <c r="C841" t="s">
        <v>208</v>
      </c>
      <c r="D841" t="s">
        <v>206</v>
      </c>
      <c r="E841" s="361" t="s">
        <v>2052</v>
      </c>
    </row>
    <row r="842" spans="1:5" x14ac:dyDescent="0.25">
      <c r="A842">
        <v>3297</v>
      </c>
      <c r="B842" t="s">
        <v>3453</v>
      </c>
      <c r="C842" t="s">
        <v>208</v>
      </c>
      <c r="D842" t="s">
        <v>206</v>
      </c>
      <c r="E842" s="361" t="s">
        <v>3454</v>
      </c>
    </row>
    <row r="843" spans="1:5" x14ac:dyDescent="0.25">
      <c r="A843">
        <v>3298</v>
      </c>
      <c r="B843" t="s">
        <v>3455</v>
      </c>
      <c r="C843" t="s">
        <v>208</v>
      </c>
      <c r="D843" t="s">
        <v>206</v>
      </c>
      <c r="E843" s="361" t="s">
        <v>3456</v>
      </c>
    </row>
    <row r="844" spans="1:5" x14ac:dyDescent="0.25">
      <c r="A844">
        <v>3302</v>
      </c>
      <c r="B844" t="s">
        <v>3457</v>
      </c>
      <c r="C844" t="s">
        <v>208</v>
      </c>
      <c r="D844" t="s">
        <v>206</v>
      </c>
      <c r="E844" s="361" t="s">
        <v>2117</v>
      </c>
    </row>
    <row r="845" spans="1:5" x14ac:dyDescent="0.25">
      <c r="A845">
        <v>3309</v>
      </c>
      <c r="B845" t="s">
        <v>3458</v>
      </c>
      <c r="C845" t="s">
        <v>205</v>
      </c>
      <c r="D845" t="s">
        <v>206</v>
      </c>
      <c r="E845" s="361" t="s">
        <v>3459</v>
      </c>
    </row>
    <row r="846" spans="1:5" x14ac:dyDescent="0.25">
      <c r="A846">
        <v>3311</v>
      </c>
      <c r="B846" t="s">
        <v>3460</v>
      </c>
      <c r="C846" t="s">
        <v>205</v>
      </c>
      <c r="D846" t="s">
        <v>206</v>
      </c>
      <c r="E846" s="361" t="s">
        <v>3461</v>
      </c>
    </row>
    <row r="847" spans="1:5" x14ac:dyDescent="0.25">
      <c r="A847">
        <v>3312</v>
      </c>
      <c r="B847" t="s">
        <v>3462</v>
      </c>
      <c r="C847" t="s">
        <v>203</v>
      </c>
      <c r="D847" t="s">
        <v>206</v>
      </c>
      <c r="E847" s="361" t="s">
        <v>814</v>
      </c>
    </row>
    <row r="848" spans="1:5" x14ac:dyDescent="0.25">
      <c r="A848">
        <v>3313</v>
      </c>
      <c r="B848" t="s">
        <v>3463</v>
      </c>
      <c r="C848" t="s">
        <v>203</v>
      </c>
      <c r="D848" t="s">
        <v>206</v>
      </c>
      <c r="E848" s="361" t="s">
        <v>3464</v>
      </c>
    </row>
    <row r="849" spans="1:5" x14ac:dyDescent="0.25">
      <c r="A849">
        <v>3314</v>
      </c>
      <c r="B849" t="s">
        <v>3465</v>
      </c>
      <c r="C849" t="s">
        <v>205</v>
      </c>
      <c r="D849" t="s">
        <v>206</v>
      </c>
      <c r="E849" s="361" t="s">
        <v>3466</v>
      </c>
    </row>
    <row r="850" spans="1:5" x14ac:dyDescent="0.25">
      <c r="A850">
        <v>3315</v>
      </c>
      <c r="B850" t="s">
        <v>3467</v>
      </c>
      <c r="C850" t="s">
        <v>203</v>
      </c>
      <c r="D850" t="s">
        <v>206</v>
      </c>
      <c r="E850" s="361" t="s">
        <v>1416</v>
      </c>
    </row>
    <row r="851" spans="1:5" x14ac:dyDescent="0.25">
      <c r="A851">
        <v>3318</v>
      </c>
      <c r="B851" t="s">
        <v>3468</v>
      </c>
      <c r="C851" t="s">
        <v>208</v>
      </c>
      <c r="D851" t="s">
        <v>209</v>
      </c>
      <c r="E851" s="361" t="s">
        <v>801</v>
      </c>
    </row>
    <row r="852" spans="1:5" x14ac:dyDescent="0.25">
      <c r="A852">
        <v>3322</v>
      </c>
      <c r="B852" t="s">
        <v>3469</v>
      </c>
      <c r="C852" t="s">
        <v>214</v>
      </c>
      <c r="D852" t="s">
        <v>209</v>
      </c>
      <c r="E852" s="361" t="s">
        <v>802</v>
      </c>
    </row>
    <row r="853" spans="1:5" x14ac:dyDescent="0.25">
      <c r="A853">
        <v>3324</v>
      </c>
      <c r="B853" t="s">
        <v>3470</v>
      </c>
      <c r="C853" t="s">
        <v>214</v>
      </c>
      <c r="D853" t="s">
        <v>209</v>
      </c>
      <c r="E853" s="361" t="s">
        <v>803</v>
      </c>
    </row>
    <row r="854" spans="1:5" x14ac:dyDescent="0.25">
      <c r="A854">
        <v>3346</v>
      </c>
      <c r="B854" t="s">
        <v>3471</v>
      </c>
      <c r="C854" t="s">
        <v>212</v>
      </c>
      <c r="D854" t="s">
        <v>209</v>
      </c>
      <c r="E854" s="361" t="s">
        <v>804</v>
      </c>
    </row>
    <row r="855" spans="1:5" x14ac:dyDescent="0.25">
      <c r="A855">
        <v>3348</v>
      </c>
      <c r="B855" t="s">
        <v>3472</v>
      </c>
      <c r="C855" t="s">
        <v>212</v>
      </c>
      <c r="D855" t="s">
        <v>209</v>
      </c>
      <c r="E855" s="361" t="s">
        <v>805</v>
      </c>
    </row>
    <row r="856" spans="1:5" x14ac:dyDescent="0.25">
      <c r="A856">
        <v>3363</v>
      </c>
      <c r="B856" t="s">
        <v>3473</v>
      </c>
      <c r="C856" t="s">
        <v>208</v>
      </c>
      <c r="D856" t="s">
        <v>209</v>
      </c>
      <c r="E856" s="361" t="s">
        <v>806</v>
      </c>
    </row>
    <row r="857" spans="1:5" x14ac:dyDescent="0.25">
      <c r="A857">
        <v>3365</v>
      </c>
      <c r="B857" t="s">
        <v>3474</v>
      </c>
      <c r="C857" t="s">
        <v>208</v>
      </c>
      <c r="D857" t="s">
        <v>209</v>
      </c>
      <c r="E857" s="361" t="s">
        <v>807</v>
      </c>
    </row>
    <row r="858" spans="1:5" x14ac:dyDescent="0.25">
      <c r="A858">
        <v>3378</v>
      </c>
      <c r="B858" t="s">
        <v>3475</v>
      </c>
      <c r="C858" t="s">
        <v>208</v>
      </c>
      <c r="D858" t="s">
        <v>206</v>
      </c>
      <c r="E858" s="361" t="s">
        <v>3476</v>
      </c>
    </row>
    <row r="859" spans="1:5" x14ac:dyDescent="0.25">
      <c r="A859">
        <v>3379</v>
      </c>
      <c r="B859" t="s">
        <v>3477</v>
      </c>
      <c r="C859" t="s">
        <v>208</v>
      </c>
      <c r="D859" t="s">
        <v>206</v>
      </c>
      <c r="E859" s="361" t="s">
        <v>3478</v>
      </c>
    </row>
    <row r="860" spans="1:5" x14ac:dyDescent="0.25">
      <c r="A860">
        <v>3380</v>
      </c>
      <c r="B860" t="s">
        <v>3479</v>
      </c>
      <c r="C860" t="s">
        <v>208</v>
      </c>
      <c r="D860" t="s">
        <v>204</v>
      </c>
      <c r="E860" s="361" t="s">
        <v>3480</v>
      </c>
    </row>
    <row r="861" spans="1:5" x14ac:dyDescent="0.25">
      <c r="A861">
        <v>3384</v>
      </c>
      <c r="B861" t="s">
        <v>3481</v>
      </c>
      <c r="C861" t="s">
        <v>208</v>
      </c>
      <c r="D861" t="s">
        <v>206</v>
      </c>
      <c r="E861" s="361" t="s">
        <v>1691</v>
      </c>
    </row>
    <row r="862" spans="1:5" x14ac:dyDescent="0.25">
      <c r="A862">
        <v>3389</v>
      </c>
      <c r="B862" t="s">
        <v>3482</v>
      </c>
      <c r="C862" t="s">
        <v>208</v>
      </c>
      <c r="D862" t="s">
        <v>209</v>
      </c>
      <c r="E862" s="361" t="s">
        <v>808</v>
      </c>
    </row>
    <row r="863" spans="1:5" x14ac:dyDescent="0.25">
      <c r="A863">
        <v>3390</v>
      </c>
      <c r="B863" t="s">
        <v>3483</v>
      </c>
      <c r="C863" t="s">
        <v>208</v>
      </c>
      <c r="D863" t="s">
        <v>209</v>
      </c>
      <c r="E863" s="361" t="s">
        <v>809</v>
      </c>
    </row>
    <row r="864" spans="1:5" x14ac:dyDescent="0.25">
      <c r="A864">
        <v>3391</v>
      </c>
      <c r="B864" t="s">
        <v>3484</v>
      </c>
      <c r="C864" t="s">
        <v>208</v>
      </c>
      <c r="D864" t="s">
        <v>209</v>
      </c>
      <c r="E864" s="361" t="s">
        <v>810</v>
      </c>
    </row>
    <row r="865" spans="1:5" x14ac:dyDescent="0.25">
      <c r="A865">
        <v>3393</v>
      </c>
      <c r="B865" t="s">
        <v>3485</v>
      </c>
      <c r="C865" t="s">
        <v>208</v>
      </c>
      <c r="D865" t="s">
        <v>206</v>
      </c>
      <c r="E865" s="361" t="s">
        <v>3486</v>
      </c>
    </row>
    <row r="866" spans="1:5" x14ac:dyDescent="0.25">
      <c r="A866">
        <v>3394</v>
      </c>
      <c r="B866" t="s">
        <v>3487</v>
      </c>
      <c r="C866" t="s">
        <v>208</v>
      </c>
      <c r="D866" t="s">
        <v>206</v>
      </c>
      <c r="E866" s="361" t="s">
        <v>3488</v>
      </c>
    </row>
    <row r="867" spans="1:5" x14ac:dyDescent="0.25">
      <c r="A867">
        <v>3395</v>
      </c>
      <c r="B867" t="s">
        <v>3489</v>
      </c>
      <c r="C867" t="s">
        <v>208</v>
      </c>
      <c r="D867" t="s">
        <v>206</v>
      </c>
      <c r="E867" s="361" t="s">
        <v>3490</v>
      </c>
    </row>
    <row r="868" spans="1:5" x14ac:dyDescent="0.25">
      <c r="A868">
        <v>3396</v>
      </c>
      <c r="B868" t="s">
        <v>3491</v>
      </c>
      <c r="C868" t="s">
        <v>208</v>
      </c>
      <c r="D868" t="s">
        <v>206</v>
      </c>
      <c r="E868" s="361" t="s">
        <v>519</v>
      </c>
    </row>
    <row r="869" spans="1:5" x14ac:dyDescent="0.25">
      <c r="A869">
        <v>3398</v>
      </c>
      <c r="B869" t="s">
        <v>3492</v>
      </c>
      <c r="C869" t="s">
        <v>208</v>
      </c>
      <c r="D869" t="s">
        <v>206</v>
      </c>
      <c r="E869" s="361" t="s">
        <v>793</v>
      </c>
    </row>
    <row r="870" spans="1:5" x14ac:dyDescent="0.25">
      <c r="A870">
        <v>3405</v>
      </c>
      <c r="B870" t="s">
        <v>3493</v>
      </c>
      <c r="C870" t="s">
        <v>208</v>
      </c>
      <c r="D870" t="s">
        <v>206</v>
      </c>
      <c r="E870" s="361" t="s">
        <v>3494</v>
      </c>
    </row>
    <row r="871" spans="1:5" x14ac:dyDescent="0.25">
      <c r="A871">
        <v>3406</v>
      </c>
      <c r="B871" t="s">
        <v>3495</v>
      </c>
      <c r="C871" t="s">
        <v>208</v>
      </c>
      <c r="D871" t="s">
        <v>204</v>
      </c>
      <c r="E871" s="361" t="s">
        <v>2482</v>
      </c>
    </row>
    <row r="872" spans="1:5" x14ac:dyDescent="0.25">
      <c r="A872">
        <v>3408</v>
      </c>
      <c r="B872" t="s">
        <v>3496</v>
      </c>
      <c r="C872" t="s">
        <v>214</v>
      </c>
      <c r="D872" t="s">
        <v>209</v>
      </c>
      <c r="E872" s="361" t="s">
        <v>1274</v>
      </c>
    </row>
    <row r="873" spans="1:5" x14ac:dyDescent="0.25">
      <c r="A873">
        <v>3409</v>
      </c>
      <c r="B873" t="s">
        <v>3497</v>
      </c>
      <c r="C873" t="s">
        <v>214</v>
      </c>
      <c r="D873" t="s">
        <v>209</v>
      </c>
      <c r="E873" s="361" t="s">
        <v>3498</v>
      </c>
    </row>
    <row r="874" spans="1:5" x14ac:dyDescent="0.25">
      <c r="A874">
        <v>3410</v>
      </c>
      <c r="B874" t="s">
        <v>3499</v>
      </c>
      <c r="C874" t="s">
        <v>203</v>
      </c>
      <c r="D874" t="s">
        <v>206</v>
      </c>
      <c r="E874" s="361" t="s">
        <v>552</v>
      </c>
    </row>
    <row r="875" spans="1:5" x14ac:dyDescent="0.25">
      <c r="A875">
        <v>3411</v>
      </c>
      <c r="B875" t="s">
        <v>3500</v>
      </c>
      <c r="C875" t="s">
        <v>203</v>
      </c>
      <c r="D875" t="s">
        <v>209</v>
      </c>
      <c r="E875" s="361" t="s">
        <v>3501</v>
      </c>
    </row>
    <row r="876" spans="1:5" x14ac:dyDescent="0.25">
      <c r="A876">
        <v>3412</v>
      </c>
      <c r="B876" t="s">
        <v>3502</v>
      </c>
      <c r="C876" t="s">
        <v>214</v>
      </c>
      <c r="D876" t="s">
        <v>209</v>
      </c>
      <c r="E876" s="361" t="s">
        <v>3503</v>
      </c>
    </row>
    <row r="877" spans="1:5" x14ac:dyDescent="0.25">
      <c r="A877">
        <v>3413</v>
      </c>
      <c r="B877" t="s">
        <v>3504</v>
      </c>
      <c r="C877" t="s">
        <v>214</v>
      </c>
      <c r="D877" t="s">
        <v>209</v>
      </c>
      <c r="E877" s="361" t="s">
        <v>1602</v>
      </c>
    </row>
    <row r="878" spans="1:5" x14ac:dyDescent="0.25">
      <c r="A878">
        <v>3421</v>
      </c>
      <c r="B878" t="s">
        <v>3505</v>
      </c>
      <c r="C878" t="s">
        <v>214</v>
      </c>
      <c r="D878" t="s">
        <v>209</v>
      </c>
      <c r="E878" s="361" t="s">
        <v>3506</v>
      </c>
    </row>
    <row r="879" spans="1:5" x14ac:dyDescent="0.25">
      <c r="A879">
        <v>3423</v>
      </c>
      <c r="B879" t="s">
        <v>3507</v>
      </c>
      <c r="C879" t="s">
        <v>214</v>
      </c>
      <c r="D879" t="s">
        <v>209</v>
      </c>
      <c r="E879" s="361" t="s">
        <v>3508</v>
      </c>
    </row>
    <row r="880" spans="1:5" x14ac:dyDescent="0.25">
      <c r="A880">
        <v>3428</v>
      </c>
      <c r="B880" t="s">
        <v>3509</v>
      </c>
      <c r="C880" t="s">
        <v>214</v>
      </c>
      <c r="D880" t="s">
        <v>209</v>
      </c>
      <c r="E880" s="361" t="s">
        <v>3510</v>
      </c>
    </row>
    <row r="881" spans="1:5" x14ac:dyDescent="0.25">
      <c r="A881">
        <v>3429</v>
      </c>
      <c r="B881" t="s">
        <v>3511</v>
      </c>
      <c r="C881" t="s">
        <v>214</v>
      </c>
      <c r="D881" t="s">
        <v>209</v>
      </c>
      <c r="E881" s="361" t="s">
        <v>3512</v>
      </c>
    </row>
    <row r="882" spans="1:5" x14ac:dyDescent="0.25">
      <c r="A882">
        <v>3437</v>
      </c>
      <c r="B882" t="s">
        <v>3513</v>
      </c>
      <c r="C882" t="s">
        <v>214</v>
      </c>
      <c r="D882" t="s">
        <v>209</v>
      </c>
      <c r="E882" s="361" t="s">
        <v>3514</v>
      </c>
    </row>
    <row r="883" spans="1:5" x14ac:dyDescent="0.25">
      <c r="A883">
        <v>3441</v>
      </c>
      <c r="B883" t="s">
        <v>3515</v>
      </c>
      <c r="C883" t="s">
        <v>208</v>
      </c>
      <c r="D883" t="s">
        <v>209</v>
      </c>
      <c r="E883" s="361" t="s">
        <v>3516</v>
      </c>
    </row>
    <row r="884" spans="1:5" x14ac:dyDescent="0.25">
      <c r="A884">
        <v>3442</v>
      </c>
      <c r="B884" t="s">
        <v>3517</v>
      </c>
      <c r="C884" t="s">
        <v>208</v>
      </c>
      <c r="D884" t="s">
        <v>209</v>
      </c>
      <c r="E884" s="361" t="s">
        <v>639</v>
      </c>
    </row>
    <row r="885" spans="1:5" x14ac:dyDescent="0.25">
      <c r="A885">
        <v>3443</v>
      </c>
      <c r="B885" t="s">
        <v>3518</v>
      </c>
      <c r="C885" t="s">
        <v>208</v>
      </c>
      <c r="D885" t="s">
        <v>209</v>
      </c>
      <c r="E885" s="361" t="s">
        <v>3519</v>
      </c>
    </row>
    <row r="886" spans="1:5" x14ac:dyDescent="0.25">
      <c r="A886">
        <v>3444</v>
      </c>
      <c r="B886" t="s">
        <v>3520</v>
      </c>
      <c r="C886" t="s">
        <v>208</v>
      </c>
      <c r="D886" t="s">
        <v>209</v>
      </c>
      <c r="E886" s="361" t="s">
        <v>3521</v>
      </c>
    </row>
    <row r="887" spans="1:5" x14ac:dyDescent="0.25">
      <c r="A887">
        <v>3445</v>
      </c>
      <c r="B887" t="s">
        <v>3522</v>
      </c>
      <c r="C887" t="s">
        <v>208</v>
      </c>
      <c r="D887" t="s">
        <v>209</v>
      </c>
      <c r="E887" s="361" t="s">
        <v>3523</v>
      </c>
    </row>
    <row r="888" spans="1:5" x14ac:dyDescent="0.25">
      <c r="A888">
        <v>3446</v>
      </c>
      <c r="B888" t="s">
        <v>3524</v>
      </c>
      <c r="C888" t="s">
        <v>208</v>
      </c>
      <c r="D888" t="s">
        <v>209</v>
      </c>
      <c r="E888" s="361" t="s">
        <v>3525</v>
      </c>
    </row>
    <row r="889" spans="1:5" x14ac:dyDescent="0.25">
      <c r="A889">
        <v>3447</v>
      </c>
      <c r="B889" t="s">
        <v>3526</v>
      </c>
      <c r="C889" t="s">
        <v>208</v>
      </c>
      <c r="D889" t="s">
        <v>209</v>
      </c>
      <c r="E889" s="361" t="s">
        <v>3527</v>
      </c>
    </row>
    <row r="890" spans="1:5" x14ac:dyDescent="0.25">
      <c r="A890">
        <v>3448</v>
      </c>
      <c r="B890" t="s">
        <v>3528</v>
      </c>
      <c r="C890" t="s">
        <v>208</v>
      </c>
      <c r="D890" t="s">
        <v>209</v>
      </c>
      <c r="E890" s="361" t="s">
        <v>3529</v>
      </c>
    </row>
    <row r="891" spans="1:5" x14ac:dyDescent="0.25">
      <c r="A891">
        <v>3449</v>
      </c>
      <c r="B891" t="s">
        <v>3530</v>
      </c>
      <c r="C891" t="s">
        <v>208</v>
      </c>
      <c r="D891" t="s">
        <v>209</v>
      </c>
      <c r="E891" s="361" t="s">
        <v>3531</v>
      </c>
    </row>
    <row r="892" spans="1:5" x14ac:dyDescent="0.25">
      <c r="A892">
        <v>3450</v>
      </c>
      <c r="B892" t="s">
        <v>3532</v>
      </c>
      <c r="C892" t="s">
        <v>208</v>
      </c>
      <c r="D892" t="s">
        <v>209</v>
      </c>
      <c r="E892" s="361" t="s">
        <v>3533</v>
      </c>
    </row>
    <row r="893" spans="1:5" x14ac:dyDescent="0.25">
      <c r="A893">
        <v>3451</v>
      </c>
      <c r="B893" t="s">
        <v>3534</v>
      </c>
      <c r="C893" t="s">
        <v>208</v>
      </c>
      <c r="D893" t="s">
        <v>209</v>
      </c>
      <c r="E893" s="361" t="s">
        <v>1019</v>
      </c>
    </row>
    <row r="894" spans="1:5" x14ac:dyDescent="0.25">
      <c r="A894">
        <v>3452</v>
      </c>
      <c r="B894" t="s">
        <v>3535</v>
      </c>
      <c r="C894" t="s">
        <v>208</v>
      </c>
      <c r="D894" t="s">
        <v>209</v>
      </c>
      <c r="E894" s="361" t="s">
        <v>3536</v>
      </c>
    </row>
    <row r="895" spans="1:5" x14ac:dyDescent="0.25">
      <c r="A895">
        <v>3453</v>
      </c>
      <c r="B895" t="s">
        <v>3537</v>
      </c>
      <c r="C895" t="s">
        <v>208</v>
      </c>
      <c r="D895" t="s">
        <v>209</v>
      </c>
      <c r="E895" s="361" t="s">
        <v>3538</v>
      </c>
    </row>
    <row r="896" spans="1:5" x14ac:dyDescent="0.25">
      <c r="A896">
        <v>3454</v>
      </c>
      <c r="B896" t="s">
        <v>3539</v>
      </c>
      <c r="C896" t="s">
        <v>208</v>
      </c>
      <c r="D896" t="s">
        <v>209</v>
      </c>
      <c r="E896" s="361" t="s">
        <v>3540</v>
      </c>
    </row>
    <row r="897" spans="1:5" x14ac:dyDescent="0.25">
      <c r="A897">
        <v>3455</v>
      </c>
      <c r="B897" t="s">
        <v>3541</v>
      </c>
      <c r="C897" t="s">
        <v>208</v>
      </c>
      <c r="D897" t="s">
        <v>209</v>
      </c>
      <c r="E897" s="361" t="s">
        <v>1153</v>
      </c>
    </row>
    <row r="898" spans="1:5" x14ac:dyDescent="0.25">
      <c r="A898">
        <v>3456</v>
      </c>
      <c r="B898" t="s">
        <v>3542</v>
      </c>
      <c r="C898" t="s">
        <v>208</v>
      </c>
      <c r="D898" t="s">
        <v>209</v>
      </c>
      <c r="E898" s="361" t="s">
        <v>2180</v>
      </c>
    </row>
    <row r="899" spans="1:5" x14ac:dyDescent="0.25">
      <c r="A899">
        <v>3457</v>
      </c>
      <c r="B899" t="s">
        <v>3543</v>
      </c>
      <c r="C899" t="s">
        <v>208</v>
      </c>
      <c r="D899" t="s">
        <v>209</v>
      </c>
      <c r="E899" s="361" t="s">
        <v>3544</v>
      </c>
    </row>
    <row r="900" spans="1:5" x14ac:dyDescent="0.25">
      <c r="A900">
        <v>3458</v>
      </c>
      <c r="B900" t="s">
        <v>3545</v>
      </c>
      <c r="C900" t="s">
        <v>208</v>
      </c>
      <c r="D900" t="s">
        <v>209</v>
      </c>
      <c r="E900" s="361" t="s">
        <v>3546</v>
      </c>
    </row>
    <row r="901" spans="1:5" x14ac:dyDescent="0.25">
      <c r="A901">
        <v>3459</v>
      </c>
      <c r="B901" t="s">
        <v>3547</v>
      </c>
      <c r="C901" t="s">
        <v>208</v>
      </c>
      <c r="D901" t="s">
        <v>209</v>
      </c>
      <c r="E901" s="361" t="s">
        <v>3548</v>
      </c>
    </row>
    <row r="902" spans="1:5" x14ac:dyDescent="0.25">
      <c r="A902">
        <v>3460</v>
      </c>
      <c r="B902" t="s">
        <v>3549</v>
      </c>
      <c r="C902" t="s">
        <v>208</v>
      </c>
      <c r="D902" t="s">
        <v>209</v>
      </c>
      <c r="E902" s="361" t="s">
        <v>3550</v>
      </c>
    </row>
    <row r="903" spans="1:5" x14ac:dyDescent="0.25">
      <c r="A903">
        <v>3461</v>
      </c>
      <c r="B903" t="s">
        <v>3551</v>
      </c>
      <c r="C903" t="s">
        <v>208</v>
      </c>
      <c r="D903" t="s">
        <v>209</v>
      </c>
      <c r="E903" s="361" t="s">
        <v>3552</v>
      </c>
    </row>
    <row r="904" spans="1:5" x14ac:dyDescent="0.25">
      <c r="A904">
        <v>3462</v>
      </c>
      <c r="B904" t="s">
        <v>3553</v>
      </c>
      <c r="C904" t="s">
        <v>208</v>
      </c>
      <c r="D904" t="s">
        <v>209</v>
      </c>
      <c r="E904" s="361" t="s">
        <v>3554</v>
      </c>
    </row>
    <row r="905" spans="1:5" x14ac:dyDescent="0.25">
      <c r="A905">
        <v>3463</v>
      </c>
      <c r="B905" t="s">
        <v>3555</v>
      </c>
      <c r="C905" t="s">
        <v>208</v>
      </c>
      <c r="D905" t="s">
        <v>209</v>
      </c>
      <c r="E905" s="361" t="s">
        <v>1432</v>
      </c>
    </row>
    <row r="906" spans="1:5" x14ac:dyDescent="0.25">
      <c r="A906">
        <v>3464</v>
      </c>
      <c r="B906" t="s">
        <v>3556</v>
      </c>
      <c r="C906" t="s">
        <v>208</v>
      </c>
      <c r="D906" t="s">
        <v>209</v>
      </c>
      <c r="E906" s="361" t="s">
        <v>1432</v>
      </c>
    </row>
    <row r="907" spans="1:5" x14ac:dyDescent="0.25">
      <c r="A907">
        <v>3465</v>
      </c>
      <c r="B907" t="s">
        <v>3557</v>
      </c>
      <c r="C907" t="s">
        <v>208</v>
      </c>
      <c r="D907" t="s">
        <v>209</v>
      </c>
      <c r="E907" s="361" t="s">
        <v>1370</v>
      </c>
    </row>
    <row r="908" spans="1:5" x14ac:dyDescent="0.25">
      <c r="A908">
        <v>3466</v>
      </c>
      <c r="B908" t="s">
        <v>3558</v>
      </c>
      <c r="C908" t="s">
        <v>208</v>
      </c>
      <c r="D908" t="s">
        <v>209</v>
      </c>
      <c r="E908" s="361" t="s">
        <v>3559</v>
      </c>
    </row>
    <row r="909" spans="1:5" x14ac:dyDescent="0.25">
      <c r="A909">
        <v>3467</v>
      </c>
      <c r="B909" t="s">
        <v>3560</v>
      </c>
      <c r="C909" t="s">
        <v>208</v>
      </c>
      <c r="D909" t="s">
        <v>209</v>
      </c>
      <c r="E909" s="361" t="s">
        <v>3561</v>
      </c>
    </row>
    <row r="910" spans="1:5" x14ac:dyDescent="0.25">
      <c r="A910">
        <v>3468</v>
      </c>
      <c r="B910" t="s">
        <v>3562</v>
      </c>
      <c r="C910" t="s">
        <v>208</v>
      </c>
      <c r="D910" t="s">
        <v>209</v>
      </c>
      <c r="E910" s="361" t="s">
        <v>3563</v>
      </c>
    </row>
    <row r="911" spans="1:5" x14ac:dyDescent="0.25">
      <c r="A911">
        <v>3469</v>
      </c>
      <c r="B911" t="s">
        <v>3564</v>
      </c>
      <c r="C911" t="s">
        <v>208</v>
      </c>
      <c r="D911" t="s">
        <v>209</v>
      </c>
      <c r="E911" s="361" t="s">
        <v>3565</v>
      </c>
    </row>
    <row r="912" spans="1:5" x14ac:dyDescent="0.25">
      <c r="A912">
        <v>3470</v>
      </c>
      <c r="B912" t="s">
        <v>3566</v>
      </c>
      <c r="C912" t="s">
        <v>208</v>
      </c>
      <c r="D912" t="s">
        <v>209</v>
      </c>
      <c r="E912" s="361" t="s">
        <v>3567</v>
      </c>
    </row>
    <row r="913" spans="1:5" x14ac:dyDescent="0.25">
      <c r="A913">
        <v>3471</v>
      </c>
      <c r="B913" t="s">
        <v>3568</v>
      </c>
      <c r="C913" t="s">
        <v>208</v>
      </c>
      <c r="D913" t="s">
        <v>209</v>
      </c>
      <c r="E913" s="361" t="s">
        <v>3569</v>
      </c>
    </row>
    <row r="914" spans="1:5" x14ac:dyDescent="0.25">
      <c r="A914">
        <v>3472</v>
      </c>
      <c r="B914" t="s">
        <v>3570</v>
      </c>
      <c r="C914" t="s">
        <v>208</v>
      </c>
      <c r="D914" t="s">
        <v>209</v>
      </c>
      <c r="E914" s="361" t="s">
        <v>3571</v>
      </c>
    </row>
    <row r="915" spans="1:5" x14ac:dyDescent="0.25">
      <c r="A915">
        <v>3473</v>
      </c>
      <c r="B915" t="s">
        <v>3572</v>
      </c>
      <c r="C915" t="s">
        <v>208</v>
      </c>
      <c r="D915" t="s">
        <v>209</v>
      </c>
      <c r="E915" s="361" t="s">
        <v>3573</v>
      </c>
    </row>
    <row r="916" spans="1:5" x14ac:dyDescent="0.25">
      <c r="A916">
        <v>3474</v>
      </c>
      <c r="B916" t="s">
        <v>3574</v>
      </c>
      <c r="C916" t="s">
        <v>208</v>
      </c>
      <c r="D916" t="s">
        <v>209</v>
      </c>
      <c r="E916" s="361" t="s">
        <v>3575</v>
      </c>
    </row>
    <row r="917" spans="1:5" x14ac:dyDescent="0.25">
      <c r="A917">
        <v>3475</v>
      </c>
      <c r="B917" t="s">
        <v>3576</v>
      </c>
      <c r="C917" t="s">
        <v>208</v>
      </c>
      <c r="D917" t="s">
        <v>206</v>
      </c>
      <c r="E917" s="361" t="s">
        <v>3577</v>
      </c>
    </row>
    <row r="918" spans="1:5" x14ac:dyDescent="0.25">
      <c r="A918">
        <v>3477</v>
      </c>
      <c r="B918" t="s">
        <v>3578</v>
      </c>
      <c r="C918" t="s">
        <v>208</v>
      </c>
      <c r="D918" t="s">
        <v>206</v>
      </c>
      <c r="E918" s="361" t="s">
        <v>812</v>
      </c>
    </row>
    <row r="919" spans="1:5" x14ac:dyDescent="0.25">
      <c r="A919">
        <v>3478</v>
      </c>
      <c r="B919" t="s">
        <v>3579</v>
      </c>
      <c r="C919" t="s">
        <v>208</v>
      </c>
      <c r="D919" t="s">
        <v>206</v>
      </c>
      <c r="E919" s="361" t="s">
        <v>3580</v>
      </c>
    </row>
    <row r="920" spans="1:5" x14ac:dyDescent="0.25">
      <c r="A920">
        <v>3482</v>
      </c>
      <c r="B920" t="s">
        <v>3581</v>
      </c>
      <c r="C920" t="s">
        <v>208</v>
      </c>
      <c r="D920" t="s">
        <v>206</v>
      </c>
      <c r="E920" s="361" t="s">
        <v>1807</v>
      </c>
    </row>
    <row r="921" spans="1:5" x14ac:dyDescent="0.25">
      <c r="A921">
        <v>3485</v>
      </c>
      <c r="B921" t="s">
        <v>3582</v>
      </c>
      <c r="C921" t="s">
        <v>208</v>
      </c>
      <c r="D921" t="s">
        <v>206</v>
      </c>
      <c r="E921" s="361" t="s">
        <v>971</v>
      </c>
    </row>
    <row r="922" spans="1:5" x14ac:dyDescent="0.25">
      <c r="A922">
        <v>3496</v>
      </c>
      <c r="B922" t="s">
        <v>3583</v>
      </c>
      <c r="C922" t="s">
        <v>208</v>
      </c>
      <c r="D922" t="s">
        <v>206</v>
      </c>
      <c r="E922" s="361" t="s">
        <v>2353</v>
      </c>
    </row>
    <row r="923" spans="1:5" x14ac:dyDescent="0.25">
      <c r="A923">
        <v>3498</v>
      </c>
      <c r="B923" t="s">
        <v>3584</v>
      </c>
      <c r="C923" t="s">
        <v>208</v>
      </c>
      <c r="D923" t="s">
        <v>206</v>
      </c>
      <c r="E923" s="361" t="s">
        <v>837</v>
      </c>
    </row>
    <row r="924" spans="1:5" x14ac:dyDescent="0.25">
      <c r="A924">
        <v>3499</v>
      </c>
      <c r="B924" t="s">
        <v>3585</v>
      </c>
      <c r="C924" t="s">
        <v>208</v>
      </c>
      <c r="D924" t="s">
        <v>206</v>
      </c>
      <c r="E924" s="361" t="s">
        <v>933</v>
      </c>
    </row>
    <row r="925" spans="1:5" x14ac:dyDescent="0.25">
      <c r="A925">
        <v>3500</v>
      </c>
      <c r="B925" t="s">
        <v>3586</v>
      </c>
      <c r="C925" t="s">
        <v>208</v>
      </c>
      <c r="D925" t="s">
        <v>206</v>
      </c>
      <c r="E925" s="361" t="s">
        <v>1957</v>
      </c>
    </row>
    <row r="926" spans="1:5" x14ac:dyDescent="0.25">
      <c r="A926">
        <v>3501</v>
      </c>
      <c r="B926" t="s">
        <v>3587</v>
      </c>
      <c r="C926" t="s">
        <v>208</v>
      </c>
      <c r="D926" t="s">
        <v>206</v>
      </c>
      <c r="E926" s="361" t="s">
        <v>1703</v>
      </c>
    </row>
    <row r="927" spans="1:5" x14ac:dyDescent="0.25">
      <c r="A927">
        <v>3502</v>
      </c>
      <c r="B927" t="s">
        <v>3588</v>
      </c>
      <c r="C927" t="s">
        <v>208</v>
      </c>
      <c r="D927" t="s">
        <v>206</v>
      </c>
      <c r="E927" s="361" t="s">
        <v>745</v>
      </c>
    </row>
    <row r="928" spans="1:5" x14ac:dyDescent="0.25">
      <c r="A928">
        <v>3503</v>
      </c>
      <c r="B928" t="s">
        <v>3589</v>
      </c>
      <c r="C928" t="s">
        <v>208</v>
      </c>
      <c r="D928" t="s">
        <v>206</v>
      </c>
      <c r="E928" s="361" t="s">
        <v>783</v>
      </c>
    </row>
    <row r="929" spans="1:5" x14ac:dyDescent="0.25">
      <c r="A929">
        <v>3505</v>
      </c>
      <c r="B929" t="s">
        <v>3590</v>
      </c>
      <c r="C929" t="s">
        <v>208</v>
      </c>
      <c r="D929" t="s">
        <v>206</v>
      </c>
      <c r="E929" s="361" t="s">
        <v>922</v>
      </c>
    </row>
    <row r="930" spans="1:5" x14ac:dyDescent="0.25">
      <c r="A930">
        <v>3509</v>
      </c>
      <c r="B930" t="s">
        <v>3591</v>
      </c>
      <c r="C930" t="s">
        <v>208</v>
      </c>
      <c r="D930" t="s">
        <v>206</v>
      </c>
      <c r="E930" s="361" t="s">
        <v>1910</v>
      </c>
    </row>
    <row r="931" spans="1:5" x14ac:dyDescent="0.25">
      <c r="A931">
        <v>3510</v>
      </c>
      <c r="B931" t="s">
        <v>3592</v>
      </c>
      <c r="C931" t="s">
        <v>208</v>
      </c>
      <c r="D931" t="s">
        <v>206</v>
      </c>
      <c r="E931" s="361" t="s">
        <v>883</v>
      </c>
    </row>
    <row r="932" spans="1:5" x14ac:dyDescent="0.25">
      <c r="A932">
        <v>3511</v>
      </c>
      <c r="B932" t="s">
        <v>3593</v>
      </c>
      <c r="C932" t="s">
        <v>208</v>
      </c>
      <c r="D932" t="s">
        <v>206</v>
      </c>
      <c r="E932" s="361" t="s">
        <v>3594</v>
      </c>
    </row>
    <row r="933" spans="1:5" x14ac:dyDescent="0.25">
      <c r="A933">
        <v>3513</v>
      </c>
      <c r="B933" t="s">
        <v>3595</v>
      </c>
      <c r="C933" t="s">
        <v>208</v>
      </c>
      <c r="D933" t="s">
        <v>206</v>
      </c>
      <c r="E933" s="361" t="s">
        <v>3596</v>
      </c>
    </row>
    <row r="934" spans="1:5" x14ac:dyDescent="0.25">
      <c r="A934">
        <v>3515</v>
      </c>
      <c r="B934" t="s">
        <v>3597</v>
      </c>
      <c r="C934" t="s">
        <v>208</v>
      </c>
      <c r="D934" t="s">
        <v>206</v>
      </c>
      <c r="E934" s="361" t="s">
        <v>3598</v>
      </c>
    </row>
    <row r="935" spans="1:5" x14ac:dyDescent="0.25">
      <c r="A935">
        <v>3516</v>
      </c>
      <c r="B935" t="s">
        <v>3599</v>
      </c>
      <c r="C935" t="s">
        <v>208</v>
      </c>
      <c r="D935" t="s">
        <v>206</v>
      </c>
      <c r="E935" s="361" t="s">
        <v>2761</v>
      </c>
    </row>
    <row r="936" spans="1:5" x14ac:dyDescent="0.25">
      <c r="A936">
        <v>3517</v>
      </c>
      <c r="B936" t="s">
        <v>3600</v>
      </c>
      <c r="C936" t="s">
        <v>208</v>
      </c>
      <c r="D936" t="s">
        <v>206</v>
      </c>
      <c r="E936" s="361" t="s">
        <v>494</v>
      </c>
    </row>
    <row r="937" spans="1:5" x14ac:dyDescent="0.25">
      <c r="A937">
        <v>3518</v>
      </c>
      <c r="B937" t="s">
        <v>3601</v>
      </c>
      <c r="C937" t="s">
        <v>208</v>
      </c>
      <c r="D937" t="s">
        <v>206</v>
      </c>
      <c r="E937" s="361" t="s">
        <v>1037</v>
      </c>
    </row>
    <row r="938" spans="1:5" x14ac:dyDescent="0.25">
      <c r="A938">
        <v>3519</v>
      </c>
      <c r="B938" t="s">
        <v>3602</v>
      </c>
      <c r="C938" t="s">
        <v>208</v>
      </c>
      <c r="D938" t="s">
        <v>206</v>
      </c>
      <c r="E938" s="361" t="s">
        <v>3603</v>
      </c>
    </row>
    <row r="939" spans="1:5" x14ac:dyDescent="0.25">
      <c r="A939">
        <v>3520</v>
      </c>
      <c r="B939" t="s">
        <v>3604</v>
      </c>
      <c r="C939" t="s">
        <v>208</v>
      </c>
      <c r="D939" t="s">
        <v>206</v>
      </c>
      <c r="E939" s="361" t="s">
        <v>480</v>
      </c>
    </row>
    <row r="940" spans="1:5" x14ac:dyDescent="0.25">
      <c r="A940">
        <v>3521</v>
      </c>
      <c r="B940" t="s">
        <v>3605</v>
      </c>
      <c r="C940" t="s">
        <v>208</v>
      </c>
      <c r="D940" t="s">
        <v>206</v>
      </c>
      <c r="E940" s="361" t="s">
        <v>924</v>
      </c>
    </row>
    <row r="941" spans="1:5" x14ac:dyDescent="0.25">
      <c r="A941">
        <v>3522</v>
      </c>
      <c r="B941" t="s">
        <v>3606</v>
      </c>
      <c r="C941" t="s">
        <v>208</v>
      </c>
      <c r="D941" t="s">
        <v>206</v>
      </c>
      <c r="E941" s="361" t="s">
        <v>2624</v>
      </c>
    </row>
    <row r="942" spans="1:5" x14ac:dyDescent="0.25">
      <c r="A942">
        <v>3524</v>
      </c>
      <c r="B942" t="s">
        <v>3607</v>
      </c>
      <c r="C942" t="s">
        <v>208</v>
      </c>
      <c r="D942" t="s">
        <v>206</v>
      </c>
      <c r="E942" s="361" t="s">
        <v>3608</v>
      </c>
    </row>
    <row r="943" spans="1:5" x14ac:dyDescent="0.25">
      <c r="A943">
        <v>3525</v>
      </c>
      <c r="B943" t="s">
        <v>3609</v>
      </c>
      <c r="C943" t="s">
        <v>208</v>
      </c>
      <c r="D943" t="s">
        <v>206</v>
      </c>
      <c r="E943" s="361" t="s">
        <v>1944</v>
      </c>
    </row>
    <row r="944" spans="1:5" x14ac:dyDescent="0.25">
      <c r="A944">
        <v>3526</v>
      </c>
      <c r="B944" t="s">
        <v>3610</v>
      </c>
      <c r="C944" t="s">
        <v>208</v>
      </c>
      <c r="D944" t="s">
        <v>206</v>
      </c>
      <c r="E944" s="361" t="s">
        <v>3611</v>
      </c>
    </row>
    <row r="945" spans="1:5" x14ac:dyDescent="0.25">
      <c r="A945">
        <v>3527</v>
      </c>
      <c r="B945" t="s">
        <v>3612</v>
      </c>
      <c r="C945" t="s">
        <v>208</v>
      </c>
      <c r="D945" t="s">
        <v>206</v>
      </c>
      <c r="E945" s="361" t="s">
        <v>3613</v>
      </c>
    </row>
    <row r="946" spans="1:5" x14ac:dyDescent="0.25">
      <c r="A946">
        <v>3528</v>
      </c>
      <c r="B946" t="s">
        <v>3614</v>
      </c>
      <c r="C946" t="s">
        <v>208</v>
      </c>
      <c r="D946" t="s">
        <v>206</v>
      </c>
      <c r="E946" s="361" t="s">
        <v>3615</v>
      </c>
    </row>
    <row r="947" spans="1:5" x14ac:dyDescent="0.25">
      <c r="A947">
        <v>3529</v>
      </c>
      <c r="B947" t="s">
        <v>3616</v>
      </c>
      <c r="C947" t="s">
        <v>208</v>
      </c>
      <c r="D947" t="s">
        <v>206</v>
      </c>
      <c r="E947" s="361" t="s">
        <v>3617</v>
      </c>
    </row>
    <row r="948" spans="1:5" x14ac:dyDescent="0.25">
      <c r="A948">
        <v>3530</v>
      </c>
      <c r="B948" t="s">
        <v>3618</v>
      </c>
      <c r="C948" t="s">
        <v>208</v>
      </c>
      <c r="D948" t="s">
        <v>206</v>
      </c>
      <c r="E948" s="361" t="s">
        <v>3619</v>
      </c>
    </row>
    <row r="949" spans="1:5" x14ac:dyDescent="0.25">
      <c r="A949">
        <v>3531</v>
      </c>
      <c r="B949" t="s">
        <v>3620</v>
      </c>
      <c r="C949" t="s">
        <v>208</v>
      </c>
      <c r="D949" t="s">
        <v>206</v>
      </c>
      <c r="E949" s="361" t="s">
        <v>1600</v>
      </c>
    </row>
    <row r="950" spans="1:5" x14ac:dyDescent="0.25">
      <c r="A950">
        <v>3532</v>
      </c>
      <c r="B950" t="s">
        <v>3621</v>
      </c>
      <c r="C950" t="s">
        <v>208</v>
      </c>
      <c r="D950" t="s">
        <v>206</v>
      </c>
      <c r="E950" s="361" t="s">
        <v>3622</v>
      </c>
    </row>
    <row r="951" spans="1:5" x14ac:dyDescent="0.25">
      <c r="A951">
        <v>3533</v>
      </c>
      <c r="B951" t="s">
        <v>3623</v>
      </c>
      <c r="C951" t="s">
        <v>208</v>
      </c>
      <c r="D951" t="s">
        <v>206</v>
      </c>
      <c r="E951" s="361" t="s">
        <v>2470</v>
      </c>
    </row>
    <row r="952" spans="1:5" x14ac:dyDescent="0.25">
      <c r="A952">
        <v>3534</v>
      </c>
      <c r="B952" t="s">
        <v>3624</v>
      </c>
      <c r="C952" t="s">
        <v>208</v>
      </c>
      <c r="D952" t="s">
        <v>206</v>
      </c>
      <c r="E952" s="361" t="s">
        <v>3625</v>
      </c>
    </row>
    <row r="953" spans="1:5" x14ac:dyDescent="0.25">
      <c r="A953">
        <v>3535</v>
      </c>
      <c r="B953" t="s">
        <v>3626</v>
      </c>
      <c r="C953" t="s">
        <v>208</v>
      </c>
      <c r="D953" t="s">
        <v>206</v>
      </c>
      <c r="E953" s="361" t="s">
        <v>1738</v>
      </c>
    </row>
    <row r="954" spans="1:5" x14ac:dyDescent="0.25">
      <c r="A954">
        <v>3536</v>
      </c>
      <c r="B954" t="s">
        <v>3627</v>
      </c>
      <c r="C954" t="s">
        <v>208</v>
      </c>
      <c r="D954" t="s">
        <v>206</v>
      </c>
      <c r="E954" s="361" t="s">
        <v>3628</v>
      </c>
    </row>
    <row r="955" spans="1:5" x14ac:dyDescent="0.25">
      <c r="A955">
        <v>3538</v>
      </c>
      <c r="B955" t="s">
        <v>3629</v>
      </c>
      <c r="C955" t="s">
        <v>208</v>
      </c>
      <c r="D955" t="s">
        <v>206</v>
      </c>
      <c r="E955" s="361" t="s">
        <v>3630</v>
      </c>
    </row>
    <row r="956" spans="1:5" x14ac:dyDescent="0.25">
      <c r="A956">
        <v>3539</v>
      </c>
      <c r="B956" t="s">
        <v>3631</v>
      </c>
      <c r="C956" t="s">
        <v>208</v>
      </c>
      <c r="D956" t="s">
        <v>206</v>
      </c>
      <c r="E956" s="361" t="s">
        <v>3632</v>
      </c>
    </row>
    <row r="957" spans="1:5" x14ac:dyDescent="0.25">
      <c r="A957">
        <v>3540</v>
      </c>
      <c r="B957" t="s">
        <v>3633</v>
      </c>
      <c r="C957" t="s">
        <v>208</v>
      </c>
      <c r="D957" t="s">
        <v>206</v>
      </c>
      <c r="E957" s="361" t="s">
        <v>3634</v>
      </c>
    </row>
    <row r="958" spans="1:5" x14ac:dyDescent="0.25">
      <c r="A958">
        <v>3542</v>
      </c>
      <c r="B958" t="s">
        <v>3635</v>
      </c>
      <c r="C958" t="s">
        <v>208</v>
      </c>
      <c r="D958" t="s">
        <v>206</v>
      </c>
      <c r="E958" s="361" t="s">
        <v>647</v>
      </c>
    </row>
    <row r="959" spans="1:5" x14ac:dyDescent="0.25">
      <c r="A959">
        <v>3543</v>
      </c>
      <c r="B959" t="s">
        <v>3636</v>
      </c>
      <c r="C959" t="s">
        <v>208</v>
      </c>
      <c r="D959" t="s">
        <v>206</v>
      </c>
      <c r="E959" s="361" t="s">
        <v>957</v>
      </c>
    </row>
    <row r="960" spans="1:5" x14ac:dyDescent="0.25">
      <c r="A960">
        <v>3585</v>
      </c>
      <c r="B960" t="s">
        <v>3637</v>
      </c>
      <c r="C960" t="s">
        <v>208</v>
      </c>
      <c r="D960" t="s">
        <v>209</v>
      </c>
      <c r="E960" s="361" t="s">
        <v>3638</v>
      </c>
    </row>
    <row r="961" spans="1:5" x14ac:dyDescent="0.25">
      <c r="A961">
        <v>3586</v>
      </c>
      <c r="B961" t="s">
        <v>3639</v>
      </c>
      <c r="C961" t="s">
        <v>208</v>
      </c>
      <c r="D961" t="s">
        <v>209</v>
      </c>
      <c r="E961" s="361" t="s">
        <v>3640</v>
      </c>
    </row>
    <row r="962" spans="1:5" x14ac:dyDescent="0.25">
      <c r="A962">
        <v>3587</v>
      </c>
      <c r="B962" t="s">
        <v>3641</v>
      </c>
      <c r="C962" t="s">
        <v>208</v>
      </c>
      <c r="D962" t="s">
        <v>209</v>
      </c>
      <c r="E962" s="361" t="s">
        <v>3642</v>
      </c>
    </row>
    <row r="963" spans="1:5" x14ac:dyDescent="0.25">
      <c r="A963">
        <v>3588</v>
      </c>
      <c r="B963" t="s">
        <v>3643</v>
      </c>
      <c r="C963" t="s">
        <v>208</v>
      </c>
      <c r="D963" t="s">
        <v>209</v>
      </c>
      <c r="E963" s="361" t="s">
        <v>3644</v>
      </c>
    </row>
    <row r="964" spans="1:5" x14ac:dyDescent="0.25">
      <c r="A964">
        <v>3589</v>
      </c>
      <c r="B964" t="s">
        <v>3645</v>
      </c>
      <c r="C964" t="s">
        <v>208</v>
      </c>
      <c r="D964" t="s">
        <v>209</v>
      </c>
      <c r="E964" s="361" t="s">
        <v>3646</v>
      </c>
    </row>
    <row r="965" spans="1:5" x14ac:dyDescent="0.25">
      <c r="A965">
        <v>3590</v>
      </c>
      <c r="B965" t="s">
        <v>3647</v>
      </c>
      <c r="C965" t="s">
        <v>208</v>
      </c>
      <c r="D965" t="s">
        <v>209</v>
      </c>
      <c r="E965" s="361" t="s">
        <v>3648</v>
      </c>
    </row>
    <row r="966" spans="1:5" x14ac:dyDescent="0.25">
      <c r="A966">
        <v>3591</v>
      </c>
      <c r="B966" t="s">
        <v>3649</v>
      </c>
      <c r="C966" t="s">
        <v>208</v>
      </c>
      <c r="D966" t="s">
        <v>209</v>
      </c>
      <c r="E966" s="361" t="s">
        <v>3650</v>
      </c>
    </row>
    <row r="967" spans="1:5" x14ac:dyDescent="0.25">
      <c r="A967">
        <v>3592</v>
      </c>
      <c r="B967" t="s">
        <v>3651</v>
      </c>
      <c r="C967" t="s">
        <v>208</v>
      </c>
      <c r="D967" t="s">
        <v>209</v>
      </c>
      <c r="E967" s="361" t="s">
        <v>3652</v>
      </c>
    </row>
    <row r="968" spans="1:5" x14ac:dyDescent="0.25">
      <c r="A968">
        <v>3593</v>
      </c>
      <c r="B968" t="s">
        <v>3653</v>
      </c>
      <c r="C968" t="s">
        <v>208</v>
      </c>
      <c r="D968" t="s">
        <v>209</v>
      </c>
      <c r="E968" s="361" t="s">
        <v>3654</v>
      </c>
    </row>
    <row r="969" spans="1:5" x14ac:dyDescent="0.25">
      <c r="A969">
        <v>3658</v>
      </c>
      <c r="B969" t="s">
        <v>3655</v>
      </c>
      <c r="C969" t="s">
        <v>208</v>
      </c>
      <c r="D969" t="s">
        <v>206</v>
      </c>
      <c r="E969" s="361" t="s">
        <v>3656</v>
      </c>
    </row>
    <row r="970" spans="1:5" x14ac:dyDescent="0.25">
      <c r="A970">
        <v>3659</v>
      </c>
      <c r="B970" t="s">
        <v>3657</v>
      </c>
      <c r="C970" t="s">
        <v>208</v>
      </c>
      <c r="D970" t="s">
        <v>206</v>
      </c>
      <c r="E970" s="361" t="s">
        <v>1454</v>
      </c>
    </row>
    <row r="971" spans="1:5" x14ac:dyDescent="0.25">
      <c r="A971">
        <v>3660</v>
      </c>
      <c r="B971" t="s">
        <v>3658</v>
      </c>
      <c r="C971" t="s">
        <v>208</v>
      </c>
      <c r="D971" t="s">
        <v>206</v>
      </c>
      <c r="E971" s="361" t="s">
        <v>3659</v>
      </c>
    </row>
    <row r="972" spans="1:5" x14ac:dyDescent="0.25">
      <c r="A972">
        <v>3662</v>
      </c>
      <c r="B972" t="s">
        <v>3660</v>
      </c>
      <c r="C972" t="s">
        <v>208</v>
      </c>
      <c r="D972" t="s">
        <v>206</v>
      </c>
      <c r="E972" s="361" t="s">
        <v>3661</v>
      </c>
    </row>
    <row r="973" spans="1:5" x14ac:dyDescent="0.25">
      <c r="A973">
        <v>3666</v>
      </c>
      <c r="B973" t="s">
        <v>3662</v>
      </c>
      <c r="C973" t="s">
        <v>208</v>
      </c>
      <c r="D973" t="s">
        <v>206</v>
      </c>
      <c r="E973" s="361" t="s">
        <v>1035</v>
      </c>
    </row>
    <row r="974" spans="1:5" x14ac:dyDescent="0.25">
      <c r="A974">
        <v>3668</v>
      </c>
      <c r="B974" t="s">
        <v>3663</v>
      </c>
      <c r="C974" t="s">
        <v>208</v>
      </c>
      <c r="D974" t="s">
        <v>206</v>
      </c>
      <c r="E974" s="361" t="s">
        <v>3664</v>
      </c>
    </row>
    <row r="975" spans="1:5" x14ac:dyDescent="0.25">
      <c r="A975">
        <v>3669</v>
      </c>
      <c r="B975" t="s">
        <v>3665</v>
      </c>
      <c r="C975" t="s">
        <v>208</v>
      </c>
      <c r="D975" t="s">
        <v>206</v>
      </c>
      <c r="E975" s="361" t="s">
        <v>3666</v>
      </c>
    </row>
    <row r="976" spans="1:5" x14ac:dyDescent="0.25">
      <c r="A976">
        <v>3670</v>
      </c>
      <c r="B976" t="s">
        <v>3667</v>
      </c>
      <c r="C976" t="s">
        <v>208</v>
      </c>
      <c r="D976" t="s">
        <v>206</v>
      </c>
      <c r="E976" s="361" t="s">
        <v>1914</v>
      </c>
    </row>
    <row r="977" spans="1:5" x14ac:dyDescent="0.25">
      <c r="A977">
        <v>3671</v>
      </c>
      <c r="B977" t="s">
        <v>3668</v>
      </c>
      <c r="C977" t="s">
        <v>213</v>
      </c>
      <c r="D977" t="s">
        <v>204</v>
      </c>
      <c r="E977" s="361" t="s">
        <v>2123</v>
      </c>
    </row>
    <row r="978" spans="1:5" x14ac:dyDescent="0.25">
      <c r="A978">
        <v>3672</v>
      </c>
      <c r="B978" t="s">
        <v>3669</v>
      </c>
      <c r="C978" t="s">
        <v>213</v>
      </c>
      <c r="D978" t="s">
        <v>206</v>
      </c>
      <c r="E978" s="361" t="s">
        <v>839</v>
      </c>
    </row>
    <row r="979" spans="1:5" x14ac:dyDescent="0.25">
      <c r="A979">
        <v>3673</v>
      </c>
      <c r="B979" t="s">
        <v>3670</v>
      </c>
      <c r="C979" t="s">
        <v>213</v>
      </c>
      <c r="D979" t="s">
        <v>206</v>
      </c>
      <c r="E979" s="361" t="s">
        <v>1786</v>
      </c>
    </row>
    <row r="980" spans="1:5" x14ac:dyDescent="0.25">
      <c r="A980">
        <v>3674</v>
      </c>
      <c r="B980" t="s">
        <v>3671</v>
      </c>
      <c r="C980" t="s">
        <v>213</v>
      </c>
      <c r="D980" t="s">
        <v>206</v>
      </c>
      <c r="E980" s="361" t="s">
        <v>3672</v>
      </c>
    </row>
    <row r="981" spans="1:5" x14ac:dyDescent="0.25">
      <c r="A981">
        <v>3676</v>
      </c>
      <c r="B981" t="s">
        <v>3673</v>
      </c>
      <c r="C981" t="s">
        <v>213</v>
      </c>
      <c r="D981" t="s">
        <v>206</v>
      </c>
      <c r="E981" s="361" t="s">
        <v>3674</v>
      </c>
    </row>
    <row r="982" spans="1:5" x14ac:dyDescent="0.25">
      <c r="A982">
        <v>3678</v>
      </c>
      <c r="B982" t="s">
        <v>3675</v>
      </c>
      <c r="C982" t="s">
        <v>213</v>
      </c>
      <c r="D982" t="s">
        <v>206</v>
      </c>
      <c r="E982" s="361" t="s">
        <v>3676</v>
      </c>
    </row>
    <row r="983" spans="1:5" x14ac:dyDescent="0.25">
      <c r="A983">
        <v>3679</v>
      </c>
      <c r="B983" t="s">
        <v>3677</v>
      </c>
      <c r="C983" t="s">
        <v>213</v>
      </c>
      <c r="D983" t="s">
        <v>206</v>
      </c>
      <c r="E983" s="361" t="s">
        <v>3678</v>
      </c>
    </row>
    <row r="984" spans="1:5" x14ac:dyDescent="0.25">
      <c r="A984">
        <v>3681</v>
      </c>
      <c r="B984" t="s">
        <v>3679</v>
      </c>
      <c r="C984" t="s">
        <v>213</v>
      </c>
      <c r="D984" t="s">
        <v>206</v>
      </c>
      <c r="E984" s="361" t="s">
        <v>3680</v>
      </c>
    </row>
    <row r="985" spans="1:5" x14ac:dyDescent="0.25">
      <c r="A985">
        <v>3729</v>
      </c>
      <c r="B985" t="s">
        <v>3681</v>
      </c>
      <c r="C985" t="s">
        <v>208</v>
      </c>
      <c r="D985" t="s">
        <v>206</v>
      </c>
      <c r="E985" s="361" t="s">
        <v>815</v>
      </c>
    </row>
    <row r="986" spans="1:5" x14ac:dyDescent="0.25">
      <c r="A986">
        <v>3731</v>
      </c>
      <c r="B986" t="s">
        <v>3682</v>
      </c>
      <c r="C986" t="s">
        <v>214</v>
      </c>
      <c r="D986" t="s">
        <v>209</v>
      </c>
      <c r="E986" s="361" t="s">
        <v>798</v>
      </c>
    </row>
    <row r="987" spans="1:5" x14ac:dyDescent="0.25">
      <c r="A987">
        <v>3733</v>
      </c>
      <c r="B987" t="s">
        <v>3683</v>
      </c>
      <c r="C987" t="s">
        <v>214</v>
      </c>
      <c r="D987" t="s">
        <v>209</v>
      </c>
      <c r="E987" s="361" t="s">
        <v>864</v>
      </c>
    </row>
    <row r="988" spans="1:5" x14ac:dyDescent="0.25">
      <c r="A988">
        <v>3736</v>
      </c>
      <c r="B988" t="s">
        <v>3684</v>
      </c>
      <c r="C988" t="s">
        <v>214</v>
      </c>
      <c r="D988" t="s">
        <v>204</v>
      </c>
      <c r="E988" s="361" t="s">
        <v>846</v>
      </c>
    </row>
    <row r="989" spans="1:5" x14ac:dyDescent="0.25">
      <c r="A989">
        <v>3737</v>
      </c>
      <c r="B989" t="s">
        <v>3685</v>
      </c>
      <c r="C989" t="s">
        <v>214</v>
      </c>
      <c r="D989" t="s">
        <v>206</v>
      </c>
      <c r="E989" s="361" t="s">
        <v>847</v>
      </c>
    </row>
    <row r="990" spans="1:5" x14ac:dyDescent="0.25">
      <c r="A990">
        <v>3738</v>
      </c>
      <c r="B990" t="s">
        <v>3686</v>
      </c>
      <c r="C990" t="s">
        <v>214</v>
      </c>
      <c r="D990" t="s">
        <v>206</v>
      </c>
      <c r="E990" s="361" t="s">
        <v>848</v>
      </c>
    </row>
    <row r="991" spans="1:5" x14ac:dyDescent="0.25">
      <c r="A991">
        <v>3739</v>
      </c>
      <c r="B991" t="s">
        <v>3687</v>
      </c>
      <c r="C991" t="s">
        <v>214</v>
      </c>
      <c r="D991" t="s">
        <v>206</v>
      </c>
      <c r="E991" s="361" t="s">
        <v>849</v>
      </c>
    </row>
    <row r="992" spans="1:5" x14ac:dyDescent="0.25">
      <c r="A992">
        <v>3741</v>
      </c>
      <c r="B992" t="s">
        <v>3688</v>
      </c>
      <c r="C992" t="s">
        <v>214</v>
      </c>
      <c r="D992" t="s">
        <v>206</v>
      </c>
      <c r="E992" s="361" t="s">
        <v>850</v>
      </c>
    </row>
    <row r="993" spans="1:5" x14ac:dyDescent="0.25">
      <c r="A993">
        <v>3742</v>
      </c>
      <c r="B993" t="s">
        <v>3689</v>
      </c>
      <c r="C993" t="s">
        <v>214</v>
      </c>
      <c r="D993" t="s">
        <v>206</v>
      </c>
      <c r="E993" s="361" t="s">
        <v>851</v>
      </c>
    </row>
    <row r="994" spans="1:5" x14ac:dyDescent="0.25">
      <c r="A994">
        <v>3743</v>
      </c>
      <c r="B994" t="s">
        <v>3690</v>
      </c>
      <c r="C994" t="s">
        <v>214</v>
      </c>
      <c r="D994" t="s">
        <v>206</v>
      </c>
      <c r="E994" s="361" t="s">
        <v>852</v>
      </c>
    </row>
    <row r="995" spans="1:5" x14ac:dyDescent="0.25">
      <c r="A995">
        <v>3744</v>
      </c>
      <c r="B995" t="s">
        <v>3691</v>
      </c>
      <c r="C995" t="s">
        <v>214</v>
      </c>
      <c r="D995" t="s">
        <v>206</v>
      </c>
      <c r="E995" s="361" t="s">
        <v>853</v>
      </c>
    </row>
    <row r="996" spans="1:5" x14ac:dyDescent="0.25">
      <c r="A996">
        <v>3745</v>
      </c>
      <c r="B996" t="s">
        <v>3692</v>
      </c>
      <c r="C996" t="s">
        <v>214</v>
      </c>
      <c r="D996" t="s">
        <v>206</v>
      </c>
      <c r="E996" s="361" t="s">
        <v>854</v>
      </c>
    </row>
    <row r="997" spans="1:5" x14ac:dyDescent="0.25">
      <c r="A997">
        <v>3746</v>
      </c>
      <c r="B997" t="s">
        <v>3693</v>
      </c>
      <c r="C997" t="s">
        <v>214</v>
      </c>
      <c r="D997" t="s">
        <v>206</v>
      </c>
      <c r="E997" s="361" t="s">
        <v>855</v>
      </c>
    </row>
    <row r="998" spans="1:5" x14ac:dyDescent="0.25">
      <c r="A998">
        <v>3747</v>
      </c>
      <c r="B998" t="s">
        <v>3694</v>
      </c>
      <c r="C998" t="s">
        <v>214</v>
      </c>
      <c r="D998" t="s">
        <v>206</v>
      </c>
      <c r="E998" s="361" t="s">
        <v>853</v>
      </c>
    </row>
    <row r="999" spans="1:5" x14ac:dyDescent="0.25">
      <c r="A999">
        <v>3749</v>
      </c>
      <c r="B999" t="s">
        <v>3695</v>
      </c>
      <c r="C999" t="s">
        <v>208</v>
      </c>
      <c r="D999" t="s">
        <v>204</v>
      </c>
      <c r="E999" s="361" t="s">
        <v>856</v>
      </c>
    </row>
    <row r="1000" spans="1:5" x14ac:dyDescent="0.25">
      <c r="A1000">
        <v>3750</v>
      </c>
      <c r="B1000" t="s">
        <v>3696</v>
      </c>
      <c r="C1000" t="s">
        <v>208</v>
      </c>
      <c r="D1000" t="s">
        <v>206</v>
      </c>
      <c r="E1000" s="361" t="s">
        <v>857</v>
      </c>
    </row>
    <row r="1001" spans="1:5" x14ac:dyDescent="0.25">
      <c r="A1001">
        <v>3751</v>
      </c>
      <c r="B1001" t="s">
        <v>3697</v>
      </c>
      <c r="C1001" t="s">
        <v>208</v>
      </c>
      <c r="D1001" t="s">
        <v>206</v>
      </c>
      <c r="E1001" s="361" t="s">
        <v>858</v>
      </c>
    </row>
    <row r="1002" spans="1:5" x14ac:dyDescent="0.25">
      <c r="A1002">
        <v>3752</v>
      </c>
      <c r="B1002" t="s">
        <v>3698</v>
      </c>
      <c r="C1002" t="s">
        <v>208</v>
      </c>
      <c r="D1002" t="s">
        <v>206</v>
      </c>
      <c r="E1002" s="361" t="s">
        <v>859</v>
      </c>
    </row>
    <row r="1003" spans="1:5" x14ac:dyDescent="0.25">
      <c r="A1003">
        <v>3753</v>
      </c>
      <c r="B1003" t="s">
        <v>3699</v>
      </c>
      <c r="C1003" t="s">
        <v>208</v>
      </c>
      <c r="D1003" t="s">
        <v>206</v>
      </c>
      <c r="E1003" s="361" t="s">
        <v>860</v>
      </c>
    </row>
    <row r="1004" spans="1:5" x14ac:dyDescent="0.25">
      <c r="A1004">
        <v>3755</v>
      </c>
      <c r="B1004" t="s">
        <v>3700</v>
      </c>
      <c r="C1004" t="s">
        <v>208</v>
      </c>
      <c r="D1004" t="s">
        <v>206</v>
      </c>
      <c r="E1004" s="361" t="s">
        <v>861</v>
      </c>
    </row>
    <row r="1005" spans="1:5" x14ac:dyDescent="0.25">
      <c r="A1005">
        <v>3756</v>
      </c>
      <c r="B1005" t="s">
        <v>3701</v>
      </c>
      <c r="C1005" t="s">
        <v>208</v>
      </c>
      <c r="D1005" t="s">
        <v>206</v>
      </c>
      <c r="E1005" s="361" t="s">
        <v>862</v>
      </c>
    </row>
    <row r="1006" spans="1:5" x14ac:dyDescent="0.25">
      <c r="A1006">
        <v>3757</v>
      </c>
      <c r="B1006" t="s">
        <v>3702</v>
      </c>
      <c r="C1006" t="s">
        <v>208</v>
      </c>
      <c r="D1006" t="s">
        <v>206</v>
      </c>
      <c r="E1006" s="361" t="s">
        <v>863</v>
      </c>
    </row>
    <row r="1007" spans="1:5" x14ac:dyDescent="0.25">
      <c r="A1007">
        <v>3758</v>
      </c>
      <c r="B1007" t="s">
        <v>3703</v>
      </c>
      <c r="C1007" t="s">
        <v>208</v>
      </c>
      <c r="D1007" t="s">
        <v>206</v>
      </c>
      <c r="E1007" s="361" t="s">
        <v>864</v>
      </c>
    </row>
    <row r="1008" spans="1:5" x14ac:dyDescent="0.25">
      <c r="A1008">
        <v>3767</v>
      </c>
      <c r="B1008" t="s">
        <v>3704</v>
      </c>
      <c r="C1008" t="s">
        <v>208</v>
      </c>
      <c r="D1008" t="s">
        <v>206</v>
      </c>
      <c r="E1008" s="361" t="s">
        <v>1698</v>
      </c>
    </row>
    <row r="1009" spans="1:5" x14ac:dyDescent="0.25">
      <c r="A1009">
        <v>3768</v>
      </c>
      <c r="B1009" t="s">
        <v>3705</v>
      </c>
      <c r="C1009" t="s">
        <v>208</v>
      </c>
      <c r="D1009" t="s">
        <v>206</v>
      </c>
      <c r="E1009" s="361" t="s">
        <v>3706</v>
      </c>
    </row>
    <row r="1010" spans="1:5" x14ac:dyDescent="0.25">
      <c r="A1010">
        <v>3777</v>
      </c>
      <c r="B1010" t="s">
        <v>3707</v>
      </c>
      <c r="C1010" t="s">
        <v>214</v>
      </c>
      <c r="D1010" t="s">
        <v>204</v>
      </c>
      <c r="E1010" s="361" t="s">
        <v>865</v>
      </c>
    </row>
    <row r="1011" spans="1:5" x14ac:dyDescent="0.25">
      <c r="A1011">
        <v>3780</v>
      </c>
      <c r="B1011" t="s">
        <v>3708</v>
      </c>
      <c r="C1011" t="s">
        <v>208</v>
      </c>
      <c r="D1011" t="s">
        <v>209</v>
      </c>
      <c r="E1011" s="361" t="s">
        <v>866</v>
      </c>
    </row>
    <row r="1012" spans="1:5" x14ac:dyDescent="0.25">
      <c r="A1012">
        <v>3788</v>
      </c>
      <c r="B1012" t="s">
        <v>3709</v>
      </c>
      <c r="C1012" t="s">
        <v>208</v>
      </c>
      <c r="D1012" t="s">
        <v>209</v>
      </c>
      <c r="E1012" s="361" t="s">
        <v>867</v>
      </c>
    </row>
    <row r="1013" spans="1:5" x14ac:dyDescent="0.25">
      <c r="A1013">
        <v>3798</v>
      </c>
      <c r="B1013" t="s">
        <v>3710</v>
      </c>
      <c r="C1013" t="s">
        <v>208</v>
      </c>
      <c r="D1013" t="s">
        <v>209</v>
      </c>
      <c r="E1013" s="361" t="s">
        <v>868</v>
      </c>
    </row>
    <row r="1014" spans="1:5" x14ac:dyDescent="0.25">
      <c r="A1014">
        <v>3799</v>
      </c>
      <c r="B1014" t="s">
        <v>3711</v>
      </c>
      <c r="C1014" t="s">
        <v>208</v>
      </c>
      <c r="D1014" t="s">
        <v>209</v>
      </c>
      <c r="E1014" s="361" t="s">
        <v>869</v>
      </c>
    </row>
    <row r="1015" spans="1:5" x14ac:dyDescent="0.25">
      <c r="A1015">
        <v>3803</v>
      </c>
      <c r="B1015" t="s">
        <v>3712</v>
      </c>
      <c r="C1015" t="s">
        <v>208</v>
      </c>
      <c r="D1015" t="s">
        <v>209</v>
      </c>
      <c r="E1015" s="361" t="s">
        <v>870</v>
      </c>
    </row>
    <row r="1016" spans="1:5" x14ac:dyDescent="0.25">
      <c r="A1016">
        <v>3811</v>
      </c>
      <c r="B1016" t="s">
        <v>3713</v>
      </c>
      <c r="C1016" t="s">
        <v>208</v>
      </c>
      <c r="D1016" t="s">
        <v>209</v>
      </c>
      <c r="E1016" s="361" t="s">
        <v>871</v>
      </c>
    </row>
    <row r="1017" spans="1:5" x14ac:dyDescent="0.25">
      <c r="A1017">
        <v>3825</v>
      </c>
      <c r="B1017" t="s">
        <v>3714</v>
      </c>
      <c r="C1017" t="s">
        <v>208</v>
      </c>
      <c r="D1017" t="s">
        <v>209</v>
      </c>
      <c r="E1017" s="361" t="s">
        <v>559</v>
      </c>
    </row>
    <row r="1018" spans="1:5" x14ac:dyDescent="0.25">
      <c r="A1018">
        <v>3826</v>
      </c>
      <c r="B1018" t="s">
        <v>3715</v>
      </c>
      <c r="C1018" t="s">
        <v>208</v>
      </c>
      <c r="D1018" t="s">
        <v>209</v>
      </c>
      <c r="E1018" s="361" t="s">
        <v>3716</v>
      </c>
    </row>
    <row r="1019" spans="1:5" x14ac:dyDescent="0.25">
      <c r="A1019">
        <v>3827</v>
      </c>
      <c r="B1019" t="s">
        <v>3717</v>
      </c>
      <c r="C1019" t="s">
        <v>208</v>
      </c>
      <c r="D1019" t="s">
        <v>209</v>
      </c>
      <c r="E1019" s="361" t="s">
        <v>2716</v>
      </c>
    </row>
    <row r="1020" spans="1:5" x14ac:dyDescent="0.25">
      <c r="A1020">
        <v>3830</v>
      </c>
      <c r="B1020" t="s">
        <v>3718</v>
      </c>
      <c r="C1020" t="s">
        <v>208</v>
      </c>
      <c r="D1020" t="s">
        <v>206</v>
      </c>
      <c r="E1020" s="361" t="s">
        <v>3719</v>
      </c>
    </row>
    <row r="1021" spans="1:5" x14ac:dyDescent="0.25">
      <c r="A1021">
        <v>3837</v>
      </c>
      <c r="B1021" t="s">
        <v>3720</v>
      </c>
      <c r="C1021" t="s">
        <v>208</v>
      </c>
      <c r="D1021" t="s">
        <v>209</v>
      </c>
      <c r="E1021" s="361" t="s">
        <v>3721</v>
      </c>
    </row>
    <row r="1022" spans="1:5" x14ac:dyDescent="0.25">
      <c r="A1022">
        <v>3838</v>
      </c>
      <c r="B1022" t="s">
        <v>3722</v>
      </c>
      <c r="C1022" t="s">
        <v>208</v>
      </c>
      <c r="D1022" t="s">
        <v>209</v>
      </c>
      <c r="E1022" s="361" t="s">
        <v>3723</v>
      </c>
    </row>
    <row r="1023" spans="1:5" x14ac:dyDescent="0.25">
      <c r="A1023">
        <v>3839</v>
      </c>
      <c r="B1023" t="s">
        <v>3724</v>
      </c>
      <c r="C1023" t="s">
        <v>208</v>
      </c>
      <c r="D1023" t="s">
        <v>209</v>
      </c>
      <c r="E1023" s="361" t="s">
        <v>3725</v>
      </c>
    </row>
    <row r="1024" spans="1:5" x14ac:dyDescent="0.25">
      <c r="A1024">
        <v>3840</v>
      </c>
      <c r="B1024" t="s">
        <v>3726</v>
      </c>
      <c r="C1024" t="s">
        <v>208</v>
      </c>
      <c r="D1024" t="s">
        <v>209</v>
      </c>
      <c r="E1024" s="361" t="s">
        <v>3727</v>
      </c>
    </row>
    <row r="1025" spans="1:5" x14ac:dyDescent="0.25">
      <c r="A1025">
        <v>3843</v>
      </c>
      <c r="B1025" t="s">
        <v>3728</v>
      </c>
      <c r="C1025" t="s">
        <v>208</v>
      </c>
      <c r="D1025" t="s">
        <v>209</v>
      </c>
      <c r="E1025" s="361" t="s">
        <v>3729</v>
      </c>
    </row>
    <row r="1026" spans="1:5" x14ac:dyDescent="0.25">
      <c r="A1026">
        <v>3844</v>
      </c>
      <c r="B1026" t="s">
        <v>3730</v>
      </c>
      <c r="C1026" t="s">
        <v>208</v>
      </c>
      <c r="D1026" t="s">
        <v>209</v>
      </c>
      <c r="E1026" s="361" t="s">
        <v>3731</v>
      </c>
    </row>
    <row r="1027" spans="1:5" x14ac:dyDescent="0.25">
      <c r="A1027">
        <v>3845</v>
      </c>
      <c r="B1027" t="s">
        <v>3732</v>
      </c>
      <c r="C1027" t="s">
        <v>208</v>
      </c>
      <c r="D1027" t="s">
        <v>209</v>
      </c>
      <c r="E1027" s="361" t="s">
        <v>3733</v>
      </c>
    </row>
    <row r="1028" spans="1:5" x14ac:dyDescent="0.25">
      <c r="A1028">
        <v>3846</v>
      </c>
      <c r="B1028" t="s">
        <v>3734</v>
      </c>
      <c r="C1028" t="s">
        <v>208</v>
      </c>
      <c r="D1028" t="s">
        <v>206</v>
      </c>
      <c r="E1028" s="361" t="s">
        <v>3735</v>
      </c>
    </row>
    <row r="1029" spans="1:5" x14ac:dyDescent="0.25">
      <c r="A1029">
        <v>3847</v>
      </c>
      <c r="B1029" t="s">
        <v>3736</v>
      </c>
      <c r="C1029" t="s">
        <v>208</v>
      </c>
      <c r="D1029" t="s">
        <v>206</v>
      </c>
      <c r="E1029" s="361" t="s">
        <v>1840</v>
      </c>
    </row>
    <row r="1030" spans="1:5" x14ac:dyDescent="0.25">
      <c r="A1030">
        <v>3848</v>
      </c>
      <c r="B1030" t="s">
        <v>3737</v>
      </c>
      <c r="C1030" t="s">
        <v>208</v>
      </c>
      <c r="D1030" t="s">
        <v>206</v>
      </c>
      <c r="E1030" s="361" t="s">
        <v>1372</v>
      </c>
    </row>
    <row r="1031" spans="1:5" x14ac:dyDescent="0.25">
      <c r="A1031">
        <v>3850</v>
      </c>
      <c r="B1031" t="s">
        <v>3738</v>
      </c>
      <c r="C1031" t="s">
        <v>208</v>
      </c>
      <c r="D1031" t="s">
        <v>206</v>
      </c>
      <c r="E1031" s="361" t="s">
        <v>827</v>
      </c>
    </row>
    <row r="1032" spans="1:5" x14ac:dyDescent="0.25">
      <c r="A1032">
        <v>3854</v>
      </c>
      <c r="B1032" t="s">
        <v>3739</v>
      </c>
      <c r="C1032" t="s">
        <v>208</v>
      </c>
      <c r="D1032" t="s">
        <v>206</v>
      </c>
      <c r="E1032" s="361" t="s">
        <v>635</v>
      </c>
    </row>
    <row r="1033" spans="1:5" x14ac:dyDescent="0.25">
      <c r="A1033">
        <v>3855</v>
      </c>
      <c r="B1033" t="s">
        <v>3740</v>
      </c>
      <c r="C1033" t="s">
        <v>208</v>
      </c>
      <c r="D1033" t="s">
        <v>206</v>
      </c>
      <c r="E1033" s="361" t="s">
        <v>3741</v>
      </c>
    </row>
    <row r="1034" spans="1:5" x14ac:dyDescent="0.25">
      <c r="A1034">
        <v>3856</v>
      </c>
      <c r="B1034" t="s">
        <v>3742</v>
      </c>
      <c r="C1034" t="s">
        <v>208</v>
      </c>
      <c r="D1034" t="s">
        <v>206</v>
      </c>
      <c r="E1034" s="361" t="s">
        <v>485</v>
      </c>
    </row>
    <row r="1035" spans="1:5" x14ac:dyDescent="0.25">
      <c r="A1035">
        <v>3859</v>
      </c>
      <c r="B1035" t="s">
        <v>3743</v>
      </c>
      <c r="C1035" t="s">
        <v>208</v>
      </c>
      <c r="D1035" t="s">
        <v>206</v>
      </c>
      <c r="E1035" s="361" t="s">
        <v>1776</v>
      </c>
    </row>
    <row r="1036" spans="1:5" x14ac:dyDescent="0.25">
      <c r="A1036">
        <v>3860</v>
      </c>
      <c r="B1036" t="s">
        <v>3744</v>
      </c>
      <c r="C1036" t="s">
        <v>208</v>
      </c>
      <c r="D1036" t="s">
        <v>206</v>
      </c>
      <c r="E1036" s="361" t="s">
        <v>3745</v>
      </c>
    </row>
    <row r="1037" spans="1:5" x14ac:dyDescent="0.25">
      <c r="A1037">
        <v>3861</v>
      </c>
      <c r="B1037" t="s">
        <v>3746</v>
      </c>
      <c r="C1037" t="s">
        <v>208</v>
      </c>
      <c r="D1037" t="s">
        <v>206</v>
      </c>
      <c r="E1037" s="361" t="s">
        <v>2081</v>
      </c>
    </row>
    <row r="1038" spans="1:5" x14ac:dyDescent="0.25">
      <c r="A1038">
        <v>3862</v>
      </c>
      <c r="B1038" t="s">
        <v>3747</v>
      </c>
      <c r="C1038" t="s">
        <v>208</v>
      </c>
      <c r="D1038" t="s">
        <v>206</v>
      </c>
      <c r="E1038" s="361" t="s">
        <v>769</v>
      </c>
    </row>
    <row r="1039" spans="1:5" x14ac:dyDescent="0.25">
      <c r="A1039">
        <v>3863</v>
      </c>
      <c r="B1039" t="s">
        <v>3748</v>
      </c>
      <c r="C1039" t="s">
        <v>208</v>
      </c>
      <c r="D1039" t="s">
        <v>206</v>
      </c>
      <c r="E1039" s="361" t="s">
        <v>1920</v>
      </c>
    </row>
    <row r="1040" spans="1:5" x14ac:dyDescent="0.25">
      <c r="A1040">
        <v>3864</v>
      </c>
      <c r="B1040" t="s">
        <v>3749</v>
      </c>
      <c r="C1040" t="s">
        <v>208</v>
      </c>
      <c r="D1040" t="s">
        <v>206</v>
      </c>
      <c r="E1040" s="361" t="s">
        <v>1036</v>
      </c>
    </row>
    <row r="1041" spans="1:5" x14ac:dyDescent="0.25">
      <c r="A1041">
        <v>3865</v>
      </c>
      <c r="B1041" t="s">
        <v>3750</v>
      </c>
      <c r="C1041" t="s">
        <v>208</v>
      </c>
      <c r="D1041" t="s">
        <v>206</v>
      </c>
      <c r="E1041" s="361" t="s">
        <v>3751</v>
      </c>
    </row>
    <row r="1042" spans="1:5" x14ac:dyDescent="0.25">
      <c r="A1042">
        <v>3866</v>
      </c>
      <c r="B1042" t="s">
        <v>3752</v>
      </c>
      <c r="C1042" t="s">
        <v>208</v>
      </c>
      <c r="D1042" t="s">
        <v>206</v>
      </c>
      <c r="E1042" s="361" t="s">
        <v>671</v>
      </c>
    </row>
    <row r="1043" spans="1:5" x14ac:dyDescent="0.25">
      <c r="A1043">
        <v>3867</v>
      </c>
      <c r="B1043" t="s">
        <v>3753</v>
      </c>
      <c r="C1043" t="s">
        <v>208</v>
      </c>
      <c r="D1043" t="s">
        <v>206</v>
      </c>
      <c r="E1043" s="361" t="s">
        <v>3754</v>
      </c>
    </row>
    <row r="1044" spans="1:5" x14ac:dyDescent="0.25">
      <c r="A1044">
        <v>3868</v>
      </c>
      <c r="B1044" t="s">
        <v>3755</v>
      </c>
      <c r="C1044" t="s">
        <v>208</v>
      </c>
      <c r="D1044" t="s">
        <v>206</v>
      </c>
      <c r="E1044" s="361" t="s">
        <v>1266</v>
      </c>
    </row>
    <row r="1045" spans="1:5" x14ac:dyDescent="0.25">
      <c r="A1045">
        <v>3869</v>
      </c>
      <c r="B1045" t="s">
        <v>3756</v>
      </c>
      <c r="C1045" t="s">
        <v>208</v>
      </c>
      <c r="D1045" t="s">
        <v>206</v>
      </c>
      <c r="E1045" s="361" t="s">
        <v>664</v>
      </c>
    </row>
    <row r="1046" spans="1:5" x14ac:dyDescent="0.25">
      <c r="A1046">
        <v>3870</v>
      </c>
      <c r="B1046" t="s">
        <v>3757</v>
      </c>
      <c r="C1046" t="s">
        <v>208</v>
      </c>
      <c r="D1046" t="s">
        <v>206</v>
      </c>
      <c r="E1046" s="361" t="s">
        <v>626</v>
      </c>
    </row>
    <row r="1047" spans="1:5" x14ac:dyDescent="0.25">
      <c r="A1047">
        <v>3871</v>
      </c>
      <c r="B1047" t="s">
        <v>3758</v>
      </c>
      <c r="C1047" t="s">
        <v>208</v>
      </c>
      <c r="D1047" t="s">
        <v>206</v>
      </c>
      <c r="E1047" s="361" t="s">
        <v>1557</v>
      </c>
    </row>
    <row r="1048" spans="1:5" x14ac:dyDescent="0.25">
      <c r="A1048">
        <v>3872</v>
      </c>
      <c r="B1048" t="s">
        <v>3759</v>
      </c>
      <c r="C1048" t="s">
        <v>208</v>
      </c>
      <c r="D1048" t="s">
        <v>206</v>
      </c>
      <c r="E1048" s="361" t="s">
        <v>1851</v>
      </c>
    </row>
    <row r="1049" spans="1:5" x14ac:dyDescent="0.25">
      <c r="A1049">
        <v>3873</v>
      </c>
      <c r="B1049" t="s">
        <v>3760</v>
      </c>
      <c r="C1049" t="s">
        <v>208</v>
      </c>
      <c r="D1049" t="s">
        <v>206</v>
      </c>
      <c r="E1049" s="361" t="s">
        <v>3761</v>
      </c>
    </row>
    <row r="1050" spans="1:5" x14ac:dyDescent="0.25">
      <c r="A1050">
        <v>3874</v>
      </c>
      <c r="B1050" t="s">
        <v>3762</v>
      </c>
      <c r="C1050" t="s">
        <v>208</v>
      </c>
      <c r="D1050" t="s">
        <v>206</v>
      </c>
      <c r="E1050" s="361" t="s">
        <v>3763</v>
      </c>
    </row>
    <row r="1051" spans="1:5" x14ac:dyDescent="0.25">
      <c r="A1051">
        <v>3875</v>
      </c>
      <c r="B1051" t="s">
        <v>3764</v>
      </c>
      <c r="C1051" t="s">
        <v>208</v>
      </c>
      <c r="D1051" t="s">
        <v>206</v>
      </c>
      <c r="E1051" s="361" t="s">
        <v>1568</v>
      </c>
    </row>
    <row r="1052" spans="1:5" x14ac:dyDescent="0.25">
      <c r="A1052">
        <v>3876</v>
      </c>
      <c r="B1052" t="s">
        <v>3765</v>
      </c>
      <c r="C1052" t="s">
        <v>208</v>
      </c>
      <c r="D1052" t="s">
        <v>206</v>
      </c>
      <c r="E1052" s="361" t="s">
        <v>782</v>
      </c>
    </row>
    <row r="1053" spans="1:5" x14ac:dyDescent="0.25">
      <c r="A1053">
        <v>3878</v>
      </c>
      <c r="B1053" t="s">
        <v>3766</v>
      </c>
      <c r="C1053" t="s">
        <v>208</v>
      </c>
      <c r="D1053" t="s">
        <v>206</v>
      </c>
      <c r="E1053" s="361" t="s">
        <v>3767</v>
      </c>
    </row>
    <row r="1054" spans="1:5" x14ac:dyDescent="0.25">
      <c r="A1054">
        <v>3883</v>
      </c>
      <c r="B1054" t="s">
        <v>3768</v>
      </c>
      <c r="C1054" t="s">
        <v>208</v>
      </c>
      <c r="D1054" t="s">
        <v>206</v>
      </c>
      <c r="E1054" s="361" t="s">
        <v>2359</v>
      </c>
    </row>
    <row r="1055" spans="1:5" x14ac:dyDescent="0.25">
      <c r="A1055">
        <v>3884</v>
      </c>
      <c r="B1055" t="s">
        <v>3769</v>
      </c>
      <c r="C1055" t="s">
        <v>208</v>
      </c>
      <c r="D1055" t="s">
        <v>206</v>
      </c>
      <c r="E1055" s="361" t="s">
        <v>3628</v>
      </c>
    </row>
    <row r="1056" spans="1:5" x14ac:dyDescent="0.25">
      <c r="A1056">
        <v>3886</v>
      </c>
      <c r="B1056" t="s">
        <v>3770</v>
      </c>
      <c r="C1056" t="s">
        <v>208</v>
      </c>
      <c r="D1056" t="s">
        <v>206</v>
      </c>
      <c r="E1056" s="361" t="s">
        <v>3771</v>
      </c>
    </row>
    <row r="1057" spans="1:5" x14ac:dyDescent="0.25">
      <c r="A1057">
        <v>3889</v>
      </c>
      <c r="B1057" t="s">
        <v>3772</v>
      </c>
      <c r="C1057" t="s">
        <v>208</v>
      </c>
      <c r="D1057" t="s">
        <v>206</v>
      </c>
      <c r="E1057" s="361" t="s">
        <v>1431</v>
      </c>
    </row>
    <row r="1058" spans="1:5" x14ac:dyDescent="0.25">
      <c r="A1058">
        <v>3893</v>
      </c>
      <c r="B1058" t="s">
        <v>3773</v>
      </c>
      <c r="C1058" t="s">
        <v>208</v>
      </c>
      <c r="D1058" t="s">
        <v>206</v>
      </c>
      <c r="E1058" s="361" t="s">
        <v>1831</v>
      </c>
    </row>
    <row r="1059" spans="1:5" x14ac:dyDescent="0.25">
      <c r="A1059">
        <v>3895</v>
      </c>
      <c r="B1059" t="s">
        <v>3774</v>
      </c>
      <c r="C1059" t="s">
        <v>208</v>
      </c>
      <c r="D1059" t="s">
        <v>206</v>
      </c>
      <c r="E1059" s="361" t="s">
        <v>1009</v>
      </c>
    </row>
    <row r="1060" spans="1:5" x14ac:dyDescent="0.25">
      <c r="A1060">
        <v>3897</v>
      </c>
      <c r="B1060" t="s">
        <v>3775</v>
      </c>
      <c r="C1060" t="s">
        <v>208</v>
      </c>
      <c r="D1060" t="s">
        <v>206</v>
      </c>
      <c r="E1060" s="361" t="s">
        <v>1692</v>
      </c>
    </row>
    <row r="1061" spans="1:5" x14ac:dyDescent="0.25">
      <c r="A1061">
        <v>3898</v>
      </c>
      <c r="B1061" t="s">
        <v>3776</v>
      </c>
      <c r="C1061" t="s">
        <v>208</v>
      </c>
      <c r="D1061" t="s">
        <v>206</v>
      </c>
      <c r="E1061" s="361" t="s">
        <v>3777</v>
      </c>
    </row>
    <row r="1062" spans="1:5" x14ac:dyDescent="0.25">
      <c r="A1062">
        <v>3899</v>
      </c>
      <c r="B1062" t="s">
        <v>3778</v>
      </c>
      <c r="C1062" t="s">
        <v>208</v>
      </c>
      <c r="D1062" t="s">
        <v>206</v>
      </c>
      <c r="E1062" s="361" t="s">
        <v>3779</v>
      </c>
    </row>
    <row r="1063" spans="1:5" x14ac:dyDescent="0.25">
      <c r="A1063">
        <v>3900</v>
      </c>
      <c r="B1063" t="s">
        <v>3780</v>
      </c>
      <c r="C1063" t="s">
        <v>208</v>
      </c>
      <c r="D1063" t="s">
        <v>206</v>
      </c>
      <c r="E1063" s="361" t="s">
        <v>3781</v>
      </c>
    </row>
    <row r="1064" spans="1:5" x14ac:dyDescent="0.25">
      <c r="A1064">
        <v>3903</v>
      </c>
      <c r="B1064" t="s">
        <v>3782</v>
      </c>
      <c r="C1064" t="s">
        <v>208</v>
      </c>
      <c r="D1064" t="s">
        <v>206</v>
      </c>
      <c r="E1064" s="361" t="s">
        <v>3783</v>
      </c>
    </row>
    <row r="1065" spans="1:5" x14ac:dyDescent="0.25">
      <c r="A1065">
        <v>3904</v>
      </c>
      <c r="B1065" t="s">
        <v>3784</v>
      </c>
      <c r="C1065" t="s">
        <v>208</v>
      </c>
      <c r="D1065" t="s">
        <v>206</v>
      </c>
      <c r="E1065" s="361" t="s">
        <v>1406</v>
      </c>
    </row>
    <row r="1066" spans="1:5" x14ac:dyDescent="0.25">
      <c r="A1066">
        <v>3905</v>
      </c>
      <c r="B1066" t="s">
        <v>3785</v>
      </c>
      <c r="C1066" t="s">
        <v>208</v>
      </c>
      <c r="D1066" t="s">
        <v>206</v>
      </c>
      <c r="E1066" s="361" t="s">
        <v>3786</v>
      </c>
    </row>
    <row r="1067" spans="1:5" x14ac:dyDescent="0.25">
      <c r="A1067">
        <v>3906</v>
      </c>
      <c r="B1067" t="s">
        <v>3787</v>
      </c>
      <c r="C1067" t="s">
        <v>208</v>
      </c>
      <c r="D1067" t="s">
        <v>206</v>
      </c>
      <c r="E1067" s="361" t="s">
        <v>3788</v>
      </c>
    </row>
    <row r="1068" spans="1:5" x14ac:dyDescent="0.25">
      <c r="A1068">
        <v>3907</v>
      </c>
      <c r="B1068" t="s">
        <v>3789</v>
      </c>
      <c r="C1068" t="s">
        <v>208</v>
      </c>
      <c r="D1068" t="s">
        <v>206</v>
      </c>
      <c r="E1068" s="361" t="s">
        <v>689</v>
      </c>
    </row>
    <row r="1069" spans="1:5" x14ac:dyDescent="0.25">
      <c r="A1069">
        <v>3908</v>
      </c>
      <c r="B1069" t="s">
        <v>3790</v>
      </c>
      <c r="C1069" t="s">
        <v>208</v>
      </c>
      <c r="D1069" t="s">
        <v>209</v>
      </c>
      <c r="E1069" s="361" t="s">
        <v>3791</v>
      </c>
    </row>
    <row r="1070" spans="1:5" x14ac:dyDescent="0.25">
      <c r="A1070">
        <v>3909</v>
      </c>
      <c r="B1070" t="s">
        <v>3792</v>
      </c>
      <c r="C1070" t="s">
        <v>208</v>
      </c>
      <c r="D1070" t="s">
        <v>209</v>
      </c>
      <c r="E1070" s="361" t="s">
        <v>3793</v>
      </c>
    </row>
    <row r="1071" spans="1:5" x14ac:dyDescent="0.25">
      <c r="A1071">
        <v>3910</v>
      </c>
      <c r="B1071" t="s">
        <v>3794</v>
      </c>
      <c r="C1071" t="s">
        <v>208</v>
      </c>
      <c r="D1071" t="s">
        <v>209</v>
      </c>
      <c r="E1071" s="361" t="s">
        <v>3795</v>
      </c>
    </row>
    <row r="1072" spans="1:5" x14ac:dyDescent="0.25">
      <c r="A1072">
        <v>3911</v>
      </c>
      <c r="B1072" t="s">
        <v>3796</v>
      </c>
      <c r="C1072" t="s">
        <v>208</v>
      </c>
      <c r="D1072" t="s">
        <v>209</v>
      </c>
      <c r="E1072" s="361" t="s">
        <v>3797</v>
      </c>
    </row>
    <row r="1073" spans="1:5" x14ac:dyDescent="0.25">
      <c r="A1073">
        <v>3912</v>
      </c>
      <c r="B1073" t="s">
        <v>3798</v>
      </c>
      <c r="C1073" t="s">
        <v>208</v>
      </c>
      <c r="D1073" t="s">
        <v>209</v>
      </c>
      <c r="E1073" s="361" t="s">
        <v>558</v>
      </c>
    </row>
    <row r="1074" spans="1:5" x14ac:dyDescent="0.25">
      <c r="A1074">
        <v>3913</v>
      </c>
      <c r="B1074" t="s">
        <v>3799</v>
      </c>
      <c r="C1074" t="s">
        <v>208</v>
      </c>
      <c r="D1074" t="s">
        <v>209</v>
      </c>
      <c r="E1074" s="361" t="s">
        <v>3800</v>
      </c>
    </row>
    <row r="1075" spans="1:5" x14ac:dyDescent="0.25">
      <c r="A1075">
        <v>3914</v>
      </c>
      <c r="B1075" t="s">
        <v>3801</v>
      </c>
      <c r="C1075" t="s">
        <v>208</v>
      </c>
      <c r="D1075" t="s">
        <v>209</v>
      </c>
      <c r="E1075" s="361" t="s">
        <v>3802</v>
      </c>
    </row>
    <row r="1076" spans="1:5" x14ac:dyDescent="0.25">
      <c r="A1076">
        <v>3915</v>
      </c>
      <c r="B1076" t="s">
        <v>3803</v>
      </c>
      <c r="C1076" t="s">
        <v>208</v>
      </c>
      <c r="D1076" t="s">
        <v>209</v>
      </c>
      <c r="E1076" s="361" t="s">
        <v>3804</v>
      </c>
    </row>
    <row r="1077" spans="1:5" x14ac:dyDescent="0.25">
      <c r="A1077">
        <v>3916</v>
      </c>
      <c r="B1077" t="s">
        <v>3805</v>
      </c>
      <c r="C1077" t="s">
        <v>208</v>
      </c>
      <c r="D1077" t="s">
        <v>209</v>
      </c>
      <c r="E1077" s="361" t="s">
        <v>3806</v>
      </c>
    </row>
    <row r="1078" spans="1:5" x14ac:dyDescent="0.25">
      <c r="A1078">
        <v>3917</v>
      </c>
      <c r="B1078" t="s">
        <v>3807</v>
      </c>
      <c r="C1078" t="s">
        <v>208</v>
      </c>
      <c r="D1078" t="s">
        <v>209</v>
      </c>
      <c r="E1078" s="361" t="s">
        <v>3808</v>
      </c>
    </row>
    <row r="1079" spans="1:5" x14ac:dyDescent="0.25">
      <c r="A1079">
        <v>3919</v>
      </c>
      <c r="B1079" t="s">
        <v>3809</v>
      </c>
      <c r="C1079" t="s">
        <v>208</v>
      </c>
      <c r="D1079" t="s">
        <v>209</v>
      </c>
      <c r="E1079" s="361" t="s">
        <v>1861</v>
      </c>
    </row>
    <row r="1080" spans="1:5" x14ac:dyDescent="0.25">
      <c r="A1080">
        <v>3920</v>
      </c>
      <c r="B1080" t="s">
        <v>3810</v>
      </c>
      <c r="C1080" t="s">
        <v>208</v>
      </c>
      <c r="D1080" t="s">
        <v>209</v>
      </c>
      <c r="E1080" s="361" t="s">
        <v>3811</v>
      </c>
    </row>
    <row r="1081" spans="1:5" x14ac:dyDescent="0.25">
      <c r="A1081">
        <v>3921</v>
      </c>
      <c r="B1081" t="s">
        <v>3812</v>
      </c>
      <c r="C1081" t="s">
        <v>208</v>
      </c>
      <c r="D1081" t="s">
        <v>209</v>
      </c>
      <c r="E1081" s="361" t="s">
        <v>3813</v>
      </c>
    </row>
    <row r="1082" spans="1:5" x14ac:dyDescent="0.25">
      <c r="A1082">
        <v>3922</v>
      </c>
      <c r="B1082" t="s">
        <v>3814</v>
      </c>
      <c r="C1082" t="s">
        <v>208</v>
      </c>
      <c r="D1082" t="s">
        <v>209</v>
      </c>
      <c r="E1082" s="361" t="s">
        <v>1626</v>
      </c>
    </row>
    <row r="1083" spans="1:5" x14ac:dyDescent="0.25">
      <c r="A1083">
        <v>3923</v>
      </c>
      <c r="B1083" t="s">
        <v>3815</v>
      </c>
      <c r="C1083" t="s">
        <v>208</v>
      </c>
      <c r="D1083" t="s">
        <v>209</v>
      </c>
      <c r="E1083" s="361" t="s">
        <v>3816</v>
      </c>
    </row>
    <row r="1084" spans="1:5" x14ac:dyDescent="0.25">
      <c r="A1084">
        <v>3924</v>
      </c>
      <c r="B1084" t="s">
        <v>3817</v>
      </c>
      <c r="C1084" t="s">
        <v>208</v>
      </c>
      <c r="D1084" t="s">
        <v>209</v>
      </c>
      <c r="E1084" s="361" t="s">
        <v>3816</v>
      </c>
    </row>
    <row r="1085" spans="1:5" x14ac:dyDescent="0.25">
      <c r="A1085">
        <v>3925</v>
      </c>
      <c r="B1085" t="s">
        <v>3818</v>
      </c>
      <c r="C1085" t="s">
        <v>208</v>
      </c>
      <c r="D1085" t="s">
        <v>209</v>
      </c>
      <c r="E1085" s="361" t="s">
        <v>3819</v>
      </c>
    </row>
    <row r="1086" spans="1:5" x14ac:dyDescent="0.25">
      <c r="A1086">
        <v>3926</v>
      </c>
      <c r="B1086" t="s">
        <v>3820</v>
      </c>
      <c r="C1086" t="s">
        <v>208</v>
      </c>
      <c r="D1086" t="s">
        <v>209</v>
      </c>
      <c r="E1086" s="361" t="s">
        <v>3819</v>
      </c>
    </row>
    <row r="1087" spans="1:5" x14ac:dyDescent="0.25">
      <c r="A1087">
        <v>3927</v>
      </c>
      <c r="B1087" t="s">
        <v>3821</v>
      </c>
      <c r="C1087" t="s">
        <v>208</v>
      </c>
      <c r="D1087" t="s">
        <v>209</v>
      </c>
      <c r="E1087" s="361" t="s">
        <v>3822</v>
      </c>
    </row>
    <row r="1088" spans="1:5" x14ac:dyDescent="0.25">
      <c r="A1088">
        <v>3928</v>
      </c>
      <c r="B1088" t="s">
        <v>3823</v>
      </c>
      <c r="C1088" t="s">
        <v>208</v>
      </c>
      <c r="D1088" t="s">
        <v>209</v>
      </c>
      <c r="E1088" s="361" t="s">
        <v>3822</v>
      </c>
    </row>
    <row r="1089" spans="1:5" x14ac:dyDescent="0.25">
      <c r="A1089">
        <v>3929</v>
      </c>
      <c r="B1089" t="s">
        <v>3824</v>
      </c>
      <c r="C1089" t="s">
        <v>208</v>
      </c>
      <c r="D1089" t="s">
        <v>209</v>
      </c>
      <c r="E1089" s="361" t="s">
        <v>3825</v>
      </c>
    </row>
    <row r="1090" spans="1:5" x14ac:dyDescent="0.25">
      <c r="A1090">
        <v>3930</v>
      </c>
      <c r="B1090" t="s">
        <v>3826</v>
      </c>
      <c r="C1090" t="s">
        <v>208</v>
      </c>
      <c r="D1090" t="s">
        <v>209</v>
      </c>
      <c r="E1090" s="361" t="s">
        <v>3825</v>
      </c>
    </row>
    <row r="1091" spans="1:5" x14ac:dyDescent="0.25">
      <c r="A1091">
        <v>3931</v>
      </c>
      <c r="B1091" t="s">
        <v>3827</v>
      </c>
      <c r="C1091" t="s">
        <v>208</v>
      </c>
      <c r="D1091" t="s">
        <v>209</v>
      </c>
      <c r="E1091" s="361" t="s">
        <v>3825</v>
      </c>
    </row>
    <row r="1092" spans="1:5" x14ac:dyDescent="0.25">
      <c r="A1092">
        <v>3932</v>
      </c>
      <c r="B1092" t="s">
        <v>3828</v>
      </c>
      <c r="C1092" t="s">
        <v>208</v>
      </c>
      <c r="D1092" t="s">
        <v>209</v>
      </c>
      <c r="E1092" s="361" t="s">
        <v>3829</v>
      </c>
    </row>
    <row r="1093" spans="1:5" x14ac:dyDescent="0.25">
      <c r="A1093">
        <v>3933</v>
      </c>
      <c r="B1093" t="s">
        <v>3830</v>
      </c>
      <c r="C1093" t="s">
        <v>208</v>
      </c>
      <c r="D1093" t="s">
        <v>209</v>
      </c>
      <c r="E1093" s="361" t="s">
        <v>3829</v>
      </c>
    </row>
    <row r="1094" spans="1:5" x14ac:dyDescent="0.25">
      <c r="A1094">
        <v>3934</v>
      </c>
      <c r="B1094" t="s">
        <v>3831</v>
      </c>
      <c r="C1094" t="s">
        <v>208</v>
      </c>
      <c r="D1094" t="s">
        <v>209</v>
      </c>
      <c r="E1094" s="361" t="s">
        <v>3829</v>
      </c>
    </row>
    <row r="1095" spans="1:5" x14ac:dyDescent="0.25">
      <c r="A1095">
        <v>3935</v>
      </c>
      <c r="B1095" t="s">
        <v>3832</v>
      </c>
      <c r="C1095" t="s">
        <v>208</v>
      </c>
      <c r="D1095" t="s">
        <v>209</v>
      </c>
      <c r="E1095" s="361" t="s">
        <v>3819</v>
      </c>
    </row>
    <row r="1096" spans="1:5" x14ac:dyDescent="0.25">
      <c r="A1096">
        <v>3936</v>
      </c>
      <c r="B1096" t="s">
        <v>3833</v>
      </c>
      <c r="C1096" t="s">
        <v>208</v>
      </c>
      <c r="D1096" t="s">
        <v>209</v>
      </c>
      <c r="E1096" s="361" t="s">
        <v>3816</v>
      </c>
    </row>
    <row r="1097" spans="1:5" x14ac:dyDescent="0.25">
      <c r="A1097">
        <v>3937</v>
      </c>
      <c r="B1097" t="s">
        <v>3834</v>
      </c>
      <c r="C1097" t="s">
        <v>208</v>
      </c>
      <c r="D1097" t="s">
        <v>209</v>
      </c>
      <c r="E1097" s="361" t="s">
        <v>3811</v>
      </c>
    </row>
    <row r="1098" spans="1:5" x14ac:dyDescent="0.25">
      <c r="A1098">
        <v>3938</v>
      </c>
      <c r="B1098" t="s">
        <v>3835</v>
      </c>
      <c r="C1098" t="s">
        <v>208</v>
      </c>
      <c r="D1098" t="s">
        <v>209</v>
      </c>
      <c r="E1098" s="361" t="s">
        <v>3836</v>
      </c>
    </row>
    <row r="1099" spans="1:5" x14ac:dyDescent="0.25">
      <c r="A1099">
        <v>3939</v>
      </c>
      <c r="B1099" t="s">
        <v>3837</v>
      </c>
      <c r="C1099" t="s">
        <v>208</v>
      </c>
      <c r="D1099" t="s">
        <v>209</v>
      </c>
      <c r="E1099" s="361" t="s">
        <v>3838</v>
      </c>
    </row>
    <row r="1100" spans="1:5" x14ac:dyDescent="0.25">
      <c r="A1100">
        <v>3990</v>
      </c>
      <c r="B1100" t="s">
        <v>3839</v>
      </c>
      <c r="C1100" t="s">
        <v>213</v>
      </c>
      <c r="D1100" t="s">
        <v>206</v>
      </c>
      <c r="E1100" s="361" t="s">
        <v>3840</v>
      </c>
    </row>
    <row r="1101" spans="1:5" x14ac:dyDescent="0.25">
      <c r="A1101">
        <v>3992</v>
      </c>
      <c r="B1101" t="s">
        <v>3841</v>
      </c>
      <c r="C1101" t="s">
        <v>213</v>
      </c>
      <c r="D1101" t="s">
        <v>206</v>
      </c>
      <c r="E1101" s="361" t="s">
        <v>3842</v>
      </c>
    </row>
    <row r="1102" spans="1:5" x14ac:dyDescent="0.25">
      <c r="A1102">
        <v>3993</v>
      </c>
      <c r="B1102" t="s">
        <v>3843</v>
      </c>
      <c r="C1102" t="s">
        <v>214</v>
      </c>
      <c r="D1102" t="s">
        <v>206</v>
      </c>
      <c r="E1102" s="361" t="s">
        <v>3844</v>
      </c>
    </row>
    <row r="1103" spans="1:5" x14ac:dyDescent="0.25">
      <c r="A1103">
        <v>4006</v>
      </c>
      <c r="B1103" t="s">
        <v>3845</v>
      </c>
      <c r="C1103" t="s">
        <v>205</v>
      </c>
      <c r="D1103" t="s">
        <v>206</v>
      </c>
      <c r="E1103" s="361" t="s">
        <v>885</v>
      </c>
    </row>
    <row r="1104" spans="1:5" x14ac:dyDescent="0.25">
      <c r="A1104">
        <v>4011</v>
      </c>
      <c r="B1104" t="s">
        <v>3846</v>
      </c>
      <c r="C1104" t="s">
        <v>214</v>
      </c>
      <c r="D1104" t="s">
        <v>206</v>
      </c>
      <c r="E1104" s="361" t="s">
        <v>907</v>
      </c>
    </row>
    <row r="1105" spans="1:5" x14ac:dyDescent="0.25">
      <c r="A1105">
        <v>4012</v>
      </c>
      <c r="B1105" t="s">
        <v>3847</v>
      </c>
      <c r="C1105" t="s">
        <v>214</v>
      </c>
      <c r="D1105" t="s">
        <v>206</v>
      </c>
      <c r="E1105" s="361" t="s">
        <v>3848</v>
      </c>
    </row>
    <row r="1106" spans="1:5" x14ac:dyDescent="0.25">
      <c r="A1106">
        <v>4013</v>
      </c>
      <c r="B1106" t="s">
        <v>3849</v>
      </c>
      <c r="C1106" t="s">
        <v>214</v>
      </c>
      <c r="D1106" t="s">
        <v>206</v>
      </c>
      <c r="E1106" s="361" t="s">
        <v>710</v>
      </c>
    </row>
    <row r="1107" spans="1:5" x14ac:dyDescent="0.25">
      <c r="A1107">
        <v>4014</v>
      </c>
      <c r="B1107" t="s">
        <v>3850</v>
      </c>
      <c r="C1107" t="s">
        <v>214</v>
      </c>
      <c r="D1107" t="s">
        <v>206</v>
      </c>
      <c r="E1107" s="361" t="s">
        <v>1808</v>
      </c>
    </row>
    <row r="1108" spans="1:5" x14ac:dyDescent="0.25">
      <c r="A1108">
        <v>4015</v>
      </c>
      <c r="B1108" t="s">
        <v>3851</v>
      </c>
      <c r="C1108" t="s">
        <v>214</v>
      </c>
      <c r="D1108" t="s">
        <v>206</v>
      </c>
      <c r="E1108" s="361" t="s">
        <v>1901</v>
      </c>
    </row>
    <row r="1109" spans="1:5" x14ac:dyDescent="0.25">
      <c r="A1109">
        <v>4016</v>
      </c>
      <c r="B1109" t="s">
        <v>3852</v>
      </c>
      <c r="C1109" t="s">
        <v>214</v>
      </c>
      <c r="D1109" t="s">
        <v>204</v>
      </c>
      <c r="E1109" s="361" t="s">
        <v>1248</v>
      </c>
    </row>
    <row r="1110" spans="1:5" x14ac:dyDescent="0.25">
      <c r="A1110">
        <v>4017</v>
      </c>
      <c r="B1110" t="s">
        <v>3853</v>
      </c>
      <c r="C1110" t="s">
        <v>214</v>
      </c>
      <c r="D1110" t="s">
        <v>206</v>
      </c>
      <c r="E1110" s="361" t="s">
        <v>3854</v>
      </c>
    </row>
    <row r="1111" spans="1:5" x14ac:dyDescent="0.25">
      <c r="A1111">
        <v>4018</v>
      </c>
      <c r="B1111" t="s">
        <v>3855</v>
      </c>
      <c r="C1111" t="s">
        <v>214</v>
      </c>
      <c r="D1111" t="s">
        <v>206</v>
      </c>
      <c r="E1111" s="361" t="s">
        <v>1913</v>
      </c>
    </row>
    <row r="1112" spans="1:5" x14ac:dyDescent="0.25">
      <c r="A1112">
        <v>4019</v>
      </c>
      <c r="B1112" t="s">
        <v>3856</v>
      </c>
      <c r="C1112" t="s">
        <v>214</v>
      </c>
      <c r="D1112" t="s">
        <v>206</v>
      </c>
      <c r="E1112" s="361" t="s">
        <v>3857</v>
      </c>
    </row>
    <row r="1113" spans="1:5" x14ac:dyDescent="0.25">
      <c r="A1113">
        <v>4020</v>
      </c>
      <c r="B1113" t="s">
        <v>3858</v>
      </c>
      <c r="C1113" t="s">
        <v>214</v>
      </c>
      <c r="D1113" t="s">
        <v>206</v>
      </c>
      <c r="E1113" s="361" t="s">
        <v>3859</v>
      </c>
    </row>
    <row r="1114" spans="1:5" x14ac:dyDescent="0.25">
      <c r="A1114">
        <v>4021</v>
      </c>
      <c r="B1114" t="s">
        <v>3860</v>
      </c>
      <c r="C1114" t="s">
        <v>214</v>
      </c>
      <c r="D1114" t="s">
        <v>206</v>
      </c>
      <c r="E1114" s="361" t="s">
        <v>3861</v>
      </c>
    </row>
    <row r="1115" spans="1:5" x14ac:dyDescent="0.25">
      <c r="A1115">
        <v>4030</v>
      </c>
      <c r="B1115" t="s">
        <v>3862</v>
      </c>
      <c r="C1115" t="s">
        <v>214</v>
      </c>
      <c r="D1115" t="s">
        <v>206</v>
      </c>
      <c r="E1115" s="361" t="s">
        <v>579</v>
      </c>
    </row>
    <row r="1116" spans="1:5" x14ac:dyDescent="0.25">
      <c r="A1116">
        <v>4031</v>
      </c>
      <c r="B1116" t="s">
        <v>3863</v>
      </c>
      <c r="C1116" t="s">
        <v>214</v>
      </c>
      <c r="D1116" t="s">
        <v>206</v>
      </c>
      <c r="E1116" s="361" t="s">
        <v>3864</v>
      </c>
    </row>
    <row r="1117" spans="1:5" x14ac:dyDescent="0.25">
      <c r="A1117">
        <v>4049</v>
      </c>
      <c r="B1117" t="s">
        <v>3865</v>
      </c>
      <c r="C1117" t="s">
        <v>207</v>
      </c>
      <c r="D1117" t="s">
        <v>206</v>
      </c>
      <c r="E1117" s="361" t="s">
        <v>3866</v>
      </c>
    </row>
    <row r="1118" spans="1:5" x14ac:dyDescent="0.25">
      <c r="A1118">
        <v>4058</v>
      </c>
      <c r="B1118" t="s">
        <v>3867</v>
      </c>
      <c r="C1118" t="s">
        <v>212</v>
      </c>
      <c r="D1118" t="s">
        <v>206</v>
      </c>
      <c r="E1118" s="361" t="s">
        <v>3868</v>
      </c>
    </row>
    <row r="1119" spans="1:5" x14ac:dyDescent="0.25">
      <c r="A1119">
        <v>4059</v>
      </c>
      <c r="B1119" t="s">
        <v>3869</v>
      </c>
      <c r="C1119" t="s">
        <v>213</v>
      </c>
      <c r="D1119" t="s">
        <v>206</v>
      </c>
      <c r="E1119" s="361" t="s">
        <v>891</v>
      </c>
    </row>
    <row r="1120" spans="1:5" x14ac:dyDescent="0.25">
      <c r="A1120">
        <v>4061</v>
      </c>
      <c r="B1120" t="s">
        <v>3870</v>
      </c>
      <c r="C1120" t="s">
        <v>208</v>
      </c>
      <c r="D1120" t="s">
        <v>206</v>
      </c>
      <c r="E1120" s="361" t="s">
        <v>892</v>
      </c>
    </row>
    <row r="1121" spans="1:5" x14ac:dyDescent="0.25">
      <c r="A1121">
        <v>4062</v>
      </c>
      <c r="B1121" t="s">
        <v>3871</v>
      </c>
      <c r="C1121" t="s">
        <v>208</v>
      </c>
      <c r="D1121" t="s">
        <v>206</v>
      </c>
      <c r="E1121" s="361" t="s">
        <v>891</v>
      </c>
    </row>
    <row r="1122" spans="1:5" x14ac:dyDescent="0.25">
      <c r="A1122">
        <v>4069</v>
      </c>
      <c r="B1122" t="s">
        <v>3872</v>
      </c>
      <c r="C1122" t="s">
        <v>212</v>
      </c>
      <c r="D1122" t="s">
        <v>206</v>
      </c>
      <c r="E1122" s="361" t="s">
        <v>1529</v>
      </c>
    </row>
    <row r="1123" spans="1:5" x14ac:dyDescent="0.25">
      <c r="A1123">
        <v>4083</v>
      </c>
      <c r="B1123" t="s">
        <v>3873</v>
      </c>
      <c r="C1123" t="s">
        <v>212</v>
      </c>
      <c r="D1123" t="s">
        <v>204</v>
      </c>
      <c r="E1123" s="361" t="s">
        <v>835</v>
      </c>
    </row>
    <row r="1124" spans="1:5" x14ac:dyDescent="0.25">
      <c r="A1124">
        <v>4084</v>
      </c>
      <c r="B1124" t="s">
        <v>3874</v>
      </c>
      <c r="C1124" t="s">
        <v>212</v>
      </c>
      <c r="D1124" t="s">
        <v>206</v>
      </c>
      <c r="E1124" s="361" t="s">
        <v>566</v>
      </c>
    </row>
    <row r="1125" spans="1:5" x14ac:dyDescent="0.25">
      <c r="A1125">
        <v>4085</v>
      </c>
      <c r="B1125" t="s">
        <v>3875</v>
      </c>
      <c r="C1125" t="s">
        <v>212</v>
      </c>
      <c r="D1125" t="s">
        <v>206</v>
      </c>
      <c r="E1125" s="361" t="s">
        <v>893</v>
      </c>
    </row>
    <row r="1126" spans="1:5" x14ac:dyDescent="0.25">
      <c r="A1126">
        <v>4090</v>
      </c>
      <c r="B1126" t="s">
        <v>3876</v>
      </c>
      <c r="C1126" t="s">
        <v>208</v>
      </c>
      <c r="D1126" t="s">
        <v>209</v>
      </c>
      <c r="E1126" s="361" t="s">
        <v>894</v>
      </c>
    </row>
    <row r="1127" spans="1:5" x14ac:dyDescent="0.25">
      <c r="A1127">
        <v>4093</v>
      </c>
      <c r="B1127" t="s">
        <v>3877</v>
      </c>
      <c r="C1127" t="s">
        <v>212</v>
      </c>
      <c r="D1127" t="s">
        <v>206</v>
      </c>
      <c r="E1127" s="361" t="s">
        <v>676</v>
      </c>
    </row>
    <row r="1128" spans="1:5" x14ac:dyDescent="0.25">
      <c r="A1128">
        <v>4094</v>
      </c>
      <c r="B1128" t="s">
        <v>3878</v>
      </c>
      <c r="C1128" t="s">
        <v>212</v>
      </c>
      <c r="D1128" t="s">
        <v>206</v>
      </c>
      <c r="E1128" s="361" t="s">
        <v>3879</v>
      </c>
    </row>
    <row r="1129" spans="1:5" x14ac:dyDescent="0.25">
      <c r="A1129">
        <v>4095</v>
      </c>
      <c r="B1129" t="s">
        <v>3880</v>
      </c>
      <c r="C1129" t="s">
        <v>212</v>
      </c>
      <c r="D1129" t="s">
        <v>206</v>
      </c>
      <c r="E1129" s="361" t="s">
        <v>2011</v>
      </c>
    </row>
    <row r="1130" spans="1:5" x14ac:dyDescent="0.25">
      <c r="A1130">
        <v>4096</v>
      </c>
      <c r="B1130" t="s">
        <v>3881</v>
      </c>
      <c r="C1130" t="s">
        <v>212</v>
      </c>
      <c r="D1130" t="s">
        <v>206</v>
      </c>
      <c r="E1130" s="361" t="s">
        <v>2011</v>
      </c>
    </row>
    <row r="1131" spans="1:5" x14ac:dyDescent="0.25">
      <c r="A1131">
        <v>4097</v>
      </c>
      <c r="B1131" t="s">
        <v>3882</v>
      </c>
      <c r="C1131" t="s">
        <v>212</v>
      </c>
      <c r="D1131" t="s">
        <v>206</v>
      </c>
      <c r="E1131" s="361" t="s">
        <v>3883</v>
      </c>
    </row>
    <row r="1132" spans="1:5" x14ac:dyDescent="0.25">
      <c r="A1132">
        <v>4102</v>
      </c>
      <c r="B1132" t="s">
        <v>3884</v>
      </c>
      <c r="C1132" t="s">
        <v>208</v>
      </c>
      <c r="D1132" t="s">
        <v>204</v>
      </c>
      <c r="E1132" s="361" t="s">
        <v>897</v>
      </c>
    </row>
    <row r="1133" spans="1:5" x14ac:dyDescent="0.25">
      <c r="A1133">
        <v>4107</v>
      </c>
      <c r="B1133" t="s">
        <v>3885</v>
      </c>
      <c r="C1133" t="s">
        <v>208</v>
      </c>
      <c r="D1133" t="s">
        <v>206</v>
      </c>
      <c r="E1133" s="361" t="s">
        <v>898</v>
      </c>
    </row>
    <row r="1134" spans="1:5" x14ac:dyDescent="0.25">
      <c r="A1134">
        <v>4111</v>
      </c>
      <c r="B1134" t="s">
        <v>3886</v>
      </c>
      <c r="C1134" t="s">
        <v>208</v>
      </c>
      <c r="D1134" t="s">
        <v>206</v>
      </c>
      <c r="E1134" s="361" t="s">
        <v>899</v>
      </c>
    </row>
    <row r="1135" spans="1:5" x14ac:dyDescent="0.25">
      <c r="A1135">
        <v>4114</v>
      </c>
      <c r="B1135" t="s">
        <v>3887</v>
      </c>
      <c r="C1135" t="s">
        <v>208</v>
      </c>
      <c r="D1135" t="s">
        <v>206</v>
      </c>
      <c r="E1135" s="361" t="s">
        <v>900</v>
      </c>
    </row>
    <row r="1136" spans="1:5" x14ac:dyDescent="0.25">
      <c r="A1136">
        <v>4115</v>
      </c>
      <c r="B1136" t="s">
        <v>3888</v>
      </c>
      <c r="C1136" t="s">
        <v>213</v>
      </c>
      <c r="D1136" t="s">
        <v>206</v>
      </c>
      <c r="E1136" s="361" t="s">
        <v>901</v>
      </c>
    </row>
    <row r="1137" spans="1:5" x14ac:dyDescent="0.25">
      <c r="A1137">
        <v>4119</v>
      </c>
      <c r="B1137" t="s">
        <v>3889</v>
      </c>
      <c r="C1137" t="s">
        <v>213</v>
      </c>
      <c r="D1137" t="s">
        <v>206</v>
      </c>
      <c r="E1137" s="361" t="s">
        <v>902</v>
      </c>
    </row>
    <row r="1138" spans="1:5" x14ac:dyDescent="0.25">
      <c r="A1138">
        <v>4177</v>
      </c>
      <c r="B1138" t="s">
        <v>3890</v>
      </c>
      <c r="C1138" t="s">
        <v>208</v>
      </c>
      <c r="D1138" t="s">
        <v>209</v>
      </c>
      <c r="E1138" s="361" t="s">
        <v>3891</v>
      </c>
    </row>
    <row r="1139" spans="1:5" x14ac:dyDescent="0.25">
      <c r="A1139">
        <v>4178</v>
      </c>
      <c r="B1139" t="s">
        <v>3892</v>
      </c>
      <c r="C1139" t="s">
        <v>208</v>
      </c>
      <c r="D1139" t="s">
        <v>209</v>
      </c>
      <c r="E1139" s="361" t="s">
        <v>736</v>
      </c>
    </row>
    <row r="1140" spans="1:5" x14ac:dyDescent="0.25">
      <c r="A1140">
        <v>4179</v>
      </c>
      <c r="B1140" t="s">
        <v>3893</v>
      </c>
      <c r="C1140" t="s">
        <v>208</v>
      </c>
      <c r="D1140" t="s">
        <v>209</v>
      </c>
      <c r="E1140" s="361" t="s">
        <v>3894</v>
      </c>
    </row>
    <row r="1141" spans="1:5" x14ac:dyDescent="0.25">
      <c r="A1141">
        <v>4180</v>
      </c>
      <c r="B1141" t="s">
        <v>3895</v>
      </c>
      <c r="C1141" t="s">
        <v>208</v>
      </c>
      <c r="D1141" t="s">
        <v>209</v>
      </c>
      <c r="E1141" s="361" t="s">
        <v>3896</v>
      </c>
    </row>
    <row r="1142" spans="1:5" x14ac:dyDescent="0.25">
      <c r="A1142">
        <v>4181</v>
      </c>
      <c r="B1142" t="s">
        <v>3897</v>
      </c>
      <c r="C1142" t="s">
        <v>208</v>
      </c>
      <c r="D1142" t="s">
        <v>209</v>
      </c>
      <c r="E1142" s="361" t="s">
        <v>857</v>
      </c>
    </row>
    <row r="1143" spans="1:5" x14ac:dyDescent="0.25">
      <c r="A1143">
        <v>4182</v>
      </c>
      <c r="B1143" t="s">
        <v>3898</v>
      </c>
      <c r="C1143" t="s">
        <v>208</v>
      </c>
      <c r="D1143" t="s">
        <v>209</v>
      </c>
      <c r="E1143" s="361" t="s">
        <v>3899</v>
      </c>
    </row>
    <row r="1144" spans="1:5" x14ac:dyDescent="0.25">
      <c r="A1144">
        <v>4183</v>
      </c>
      <c r="B1144" t="s">
        <v>3900</v>
      </c>
      <c r="C1144" t="s">
        <v>208</v>
      </c>
      <c r="D1144" t="s">
        <v>209</v>
      </c>
      <c r="E1144" s="361" t="s">
        <v>3901</v>
      </c>
    </row>
    <row r="1145" spans="1:5" x14ac:dyDescent="0.25">
      <c r="A1145">
        <v>4184</v>
      </c>
      <c r="B1145" t="s">
        <v>3902</v>
      </c>
      <c r="C1145" t="s">
        <v>208</v>
      </c>
      <c r="D1145" t="s">
        <v>209</v>
      </c>
      <c r="E1145" s="361" t="s">
        <v>3903</v>
      </c>
    </row>
    <row r="1146" spans="1:5" x14ac:dyDescent="0.25">
      <c r="A1146">
        <v>4185</v>
      </c>
      <c r="B1146" t="s">
        <v>3904</v>
      </c>
      <c r="C1146" t="s">
        <v>208</v>
      </c>
      <c r="D1146" t="s">
        <v>209</v>
      </c>
      <c r="E1146" s="361" t="s">
        <v>3905</v>
      </c>
    </row>
    <row r="1147" spans="1:5" x14ac:dyDescent="0.25">
      <c r="A1147">
        <v>4186</v>
      </c>
      <c r="B1147" t="s">
        <v>3906</v>
      </c>
      <c r="C1147" t="s">
        <v>208</v>
      </c>
      <c r="D1147" t="s">
        <v>209</v>
      </c>
      <c r="E1147" s="361" t="s">
        <v>1520</v>
      </c>
    </row>
    <row r="1148" spans="1:5" x14ac:dyDescent="0.25">
      <c r="A1148">
        <v>4187</v>
      </c>
      <c r="B1148" t="s">
        <v>3907</v>
      </c>
      <c r="C1148" t="s">
        <v>208</v>
      </c>
      <c r="D1148" t="s">
        <v>209</v>
      </c>
      <c r="E1148" s="361" t="s">
        <v>950</v>
      </c>
    </row>
    <row r="1149" spans="1:5" x14ac:dyDescent="0.25">
      <c r="A1149">
        <v>4188</v>
      </c>
      <c r="B1149" t="s">
        <v>3908</v>
      </c>
      <c r="C1149" t="s">
        <v>208</v>
      </c>
      <c r="D1149" t="s">
        <v>209</v>
      </c>
      <c r="E1149" s="361" t="s">
        <v>3909</v>
      </c>
    </row>
    <row r="1150" spans="1:5" x14ac:dyDescent="0.25">
      <c r="A1150">
        <v>4189</v>
      </c>
      <c r="B1150" t="s">
        <v>3910</v>
      </c>
      <c r="C1150" t="s">
        <v>208</v>
      </c>
      <c r="D1150" t="s">
        <v>209</v>
      </c>
      <c r="E1150" s="361" t="s">
        <v>3909</v>
      </c>
    </row>
    <row r="1151" spans="1:5" x14ac:dyDescent="0.25">
      <c r="A1151">
        <v>4190</v>
      </c>
      <c r="B1151" t="s">
        <v>3911</v>
      </c>
      <c r="C1151" t="s">
        <v>208</v>
      </c>
      <c r="D1151" t="s">
        <v>209</v>
      </c>
      <c r="E1151" s="361" t="s">
        <v>3912</v>
      </c>
    </row>
    <row r="1152" spans="1:5" x14ac:dyDescent="0.25">
      <c r="A1152">
        <v>4191</v>
      </c>
      <c r="B1152" t="s">
        <v>3913</v>
      </c>
      <c r="C1152" t="s">
        <v>208</v>
      </c>
      <c r="D1152" t="s">
        <v>209</v>
      </c>
      <c r="E1152" s="361" t="s">
        <v>3914</v>
      </c>
    </row>
    <row r="1153" spans="1:5" x14ac:dyDescent="0.25">
      <c r="A1153">
        <v>4192</v>
      </c>
      <c r="B1153" t="s">
        <v>3915</v>
      </c>
      <c r="C1153" t="s">
        <v>208</v>
      </c>
      <c r="D1153" t="s">
        <v>209</v>
      </c>
      <c r="E1153" s="361" t="s">
        <v>3914</v>
      </c>
    </row>
    <row r="1154" spans="1:5" x14ac:dyDescent="0.25">
      <c r="A1154">
        <v>4193</v>
      </c>
      <c r="B1154" t="s">
        <v>3916</v>
      </c>
      <c r="C1154" t="s">
        <v>208</v>
      </c>
      <c r="D1154" t="s">
        <v>209</v>
      </c>
      <c r="E1154" s="361" t="s">
        <v>1931</v>
      </c>
    </row>
    <row r="1155" spans="1:5" x14ac:dyDescent="0.25">
      <c r="A1155">
        <v>4194</v>
      </c>
      <c r="B1155" t="s">
        <v>3917</v>
      </c>
      <c r="C1155" t="s">
        <v>208</v>
      </c>
      <c r="D1155" t="s">
        <v>209</v>
      </c>
      <c r="E1155" s="361" t="s">
        <v>1931</v>
      </c>
    </row>
    <row r="1156" spans="1:5" x14ac:dyDescent="0.25">
      <c r="A1156">
        <v>4197</v>
      </c>
      <c r="B1156" t="s">
        <v>3918</v>
      </c>
      <c r="C1156" t="s">
        <v>208</v>
      </c>
      <c r="D1156" t="s">
        <v>209</v>
      </c>
      <c r="E1156" s="361" t="s">
        <v>3919</v>
      </c>
    </row>
    <row r="1157" spans="1:5" x14ac:dyDescent="0.25">
      <c r="A1157">
        <v>4202</v>
      </c>
      <c r="B1157" t="s">
        <v>3920</v>
      </c>
      <c r="C1157" t="s">
        <v>208</v>
      </c>
      <c r="D1157" t="s">
        <v>209</v>
      </c>
      <c r="E1157" s="361" t="s">
        <v>1438</v>
      </c>
    </row>
    <row r="1158" spans="1:5" x14ac:dyDescent="0.25">
      <c r="A1158">
        <v>4203</v>
      </c>
      <c r="B1158" t="s">
        <v>3921</v>
      </c>
      <c r="C1158" t="s">
        <v>208</v>
      </c>
      <c r="D1158" t="s">
        <v>209</v>
      </c>
      <c r="E1158" s="361" t="s">
        <v>3922</v>
      </c>
    </row>
    <row r="1159" spans="1:5" x14ac:dyDescent="0.25">
      <c r="A1159">
        <v>4204</v>
      </c>
      <c r="B1159" t="s">
        <v>3923</v>
      </c>
      <c r="C1159" t="s">
        <v>208</v>
      </c>
      <c r="D1159" t="s">
        <v>209</v>
      </c>
      <c r="E1159" s="361" t="s">
        <v>1931</v>
      </c>
    </row>
    <row r="1160" spans="1:5" x14ac:dyDescent="0.25">
      <c r="A1160">
        <v>4205</v>
      </c>
      <c r="B1160" t="s">
        <v>3924</v>
      </c>
      <c r="C1160" t="s">
        <v>208</v>
      </c>
      <c r="D1160" t="s">
        <v>209</v>
      </c>
      <c r="E1160" s="361" t="s">
        <v>3914</v>
      </c>
    </row>
    <row r="1161" spans="1:5" x14ac:dyDescent="0.25">
      <c r="A1161">
        <v>4206</v>
      </c>
      <c r="B1161" t="s">
        <v>3925</v>
      </c>
      <c r="C1161" t="s">
        <v>208</v>
      </c>
      <c r="D1161" t="s">
        <v>209</v>
      </c>
      <c r="E1161" s="361" t="s">
        <v>3912</v>
      </c>
    </row>
    <row r="1162" spans="1:5" x14ac:dyDescent="0.25">
      <c r="A1162">
        <v>4207</v>
      </c>
      <c r="B1162" t="s">
        <v>3926</v>
      </c>
      <c r="C1162" t="s">
        <v>208</v>
      </c>
      <c r="D1162" t="s">
        <v>209</v>
      </c>
      <c r="E1162" s="361" t="s">
        <v>3927</v>
      </c>
    </row>
    <row r="1163" spans="1:5" x14ac:dyDescent="0.25">
      <c r="A1163">
        <v>4208</v>
      </c>
      <c r="B1163" t="s">
        <v>3928</v>
      </c>
      <c r="C1163" t="s">
        <v>208</v>
      </c>
      <c r="D1163" t="s">
        <v>209</v>
      </c>
      <c r="E1163" s="361" t="s">
        <v>1254</v>
      </c>
    </row>
    <row r="1164" spans="1:5" x14ac:dyDescent="0.25">
      <c r="A1164">
        <v>4209</v>
      </c>
      <c r="B1164" t="s">
        <v>3929</v>
      </c>
      <c r="C1164" t="s">
        <v>208</v>
      </c>
      <c r="D1164" t="s">
        <v>209</v>
      </c>
      <c r="E1164" s="361" t="s">
        <v>3930</v>
      </c>
    </row>
    <row r="1165" spans="1:5" x14ac:dyDescent="0.25">
      <c r="A1165">
        <v>4221</v>
      </c>
      <c r="B1165" t="s">
        <v>3931</v>
      </c>
      <c r="C1165" t="s">
        <v>207</v>
      </c>
      <c r="D1165" t="s">
        <v>204</v>
      </c>
      <c r="E1165" s="361" t="s">
        <v>2843</v>
      </c>
    </row>
    <row r="1166" spans="1:5" x14ac:dyDescent="0.25">
      <c r="A1166">
        <v>4222</v>
      </c>
      <c r="B1166" t="s">
        <v>3932</v>
      </c>
      <c r="C1166" t="s">
        <v>207</v>
      </c>
      <c r="D1166" t="s">
        <v>204</v>
      </c>
      <c r="E1166" s="361" t="s">
        <v>874</v>
      </c>
    </row>
    <row r="1167" spans="1:5" x14ac:dyDescent="0.25">
      <c r="A1167">
        <v>4223</v>
      </c>
      <c r="B1167" t="s">
        <v>3933</v>
      </c>
      <c r="C1167" t="s">
        <v>207</v>
      </c>
      <c r="D1167" t="s">
        <v>204</v>
      </c>
      <c r="E1167" s="361" t="s">
        <v>479</v>
      </c>
    </row>
    <row r="1168" spans="1:5" x14ac:dyDescent="0.25">
      <c r="A1168">
        <v>4226</v>
      </c>
      <c r="B1168" t="s">
        <v>3934</v>
      </c>
      <c r="C1168" t="s">
        <v>203</v>
      </c>
      <c r="D1168" t="s">
        <v>204</v>
      </c>
      <c r="E1168" s="361" t="s">
        <v>1717</v>
      </c>
    </row>
    <row r="1169" spans="1:5" x14ac:dyDescent="0.25">
      <c r="A1169">
        <v>4227</v>
      </c>
      <c r="B1169" t="s">
        <v>3935</v>
      </c>
      <c r="C1169" t="s">
        <v>207</v>
      </c>
      <c r="D1169" t="s">
        <v>204</v>
      </c>
      <c r="E1169" s="361" t="s">
        <v>3936</v>
      </c>
    </row>
    <row r="1170" spans="1:5" x14ac:dyDescent="0.25">
      <c r="A1170">
        <v>4229</v>
      </c>
      <c r="B1170" t="s">
        <v>3937</v>
      </c>
      <c r="C1170" t="s">
        <v>203</v>
      </c>
      <c r="D1170" t="s">
        <v>206</v>
      </c>
      <c r="E1170" s="361" t="s">
        <v>3938</v>
      </c>
    </row>
    <row r="1171" spans="1:5" x14ac:dyDescent="0.25">
      <c r="A1171">
        <v>4230</v>
      </c>
      <c r="B1171" t="s">
        <v>3939</v>
      </c>
      <c r="C1171" t="s">
        <v>212</v>
      </c>
      <c r="D1171" t="s">
        <v>206</v>
      </c>
      <c r="E1171" s="361" t="s">
        <v>3940</v>
      </c>
    </row>
    <row r="1172" spans="1:5" x14ac:dyDescent="0.25">
      <c r="A1172">
        <v>4233</v>
      </c>
      <c r="B1172" t="s">
        <v>3941</v>
      </c>
      <c r="C1172" t="s">
        <v>212</v>
      </c>
      <c r="D1172" t="s">
        <v>206</v>
      </c>
      <c r="E1172" s="361" t="s">
        <v>676</v>
      </c>
    </row>
    <row r="1173" spans="1:5" x14ac:dyDescent="0.25">
      <c r="A1173">
        <v>4234</v>
      </c>
      <c r="B1173" t="s">
        <v>3942</v>
      </c>
      <c r="C1173" t="s">
        <v>212</v>
      </c>
      <c r="D1173" t="s">
        <v>204</v>
      </c>
      <c r="E1173" s="361" t="s">
        <v>835</v>
      </c>
    </row>
    <row r="1174" spans="1:5" x14ac:dyDescent="0.25">
      <c r="A1174">
        <v>4235</v>
      </c>
      <c r="B1174" t="s">
        <v>3943</v>
      </c>
      <c r="C1174" t="s">
        <v>212</v>
      </c>
      <c r="D1174" t="s">
        <v>206</v>
      </c>
      <c r="E1174" s="361" t="s">
        <v>476</v>
      </c>
    </row>
    <row r="1175" spans="1:5" x14ac:dyDescent="0.25">
      <c r="A1175">
        <v>4237</v>
      </c>
      <c r="B1175" t="s">
        <v>3944</v>
      </c>
      <c r="C1175" t="s">
        <v>212</v>
      </c>
      <c r="D1175" t="s">
        <v>206</v>
      </c>
      <c r="E1175" s="361" t="s">
        <v>2011</v>
      </c>
    </row>
    <row r="1176" spans="1:5" x14ac:dyDescent="0.25">
      <c r="A1176">
        <v>4238</v>
      </c>
      <c r="B1176" t="s">
        <v>3945</v>
      </c>
      <c r="C1176" t="s">
        <v>212</v>
      </c>
      <c r="D1176" t="s">
        <v>206</v>
      </c>
      <c r="E1176" s="361" t="s">
        <v>3946</v>
      </c>
    </row>
    <row r="1177" spans="1:5" x14ac:dyDescent="0.25">
      <c r="A1177">
        <v>4239</v>
      </c>
      <c r="B1177" t="s">
        <v>3947</v>
      </c>
      <c r="C1177" t="s">
        <v>212</v>
      </c>
      <c r="D1177" t="s">
        <v>206</v>
      </c>
      <c r="E1177" s="361" t="s">
        <v>3948</v>
      </c>
    </row>
    <row r="1178" spans="1:5" x14ac:dyDescent="0.25">
      <c r="A1178">
        <v>4240</v>
      </c>
      <c r="B1178" t="s">
        <v>3949</v>
      </c>
      <c r="C1178" t="s">
        <v>212</v>
      </c>
      <c r="D1178" t="s">
        <v>206</v>
      </c>
      <c r="E1178" s="361" t="s">
        <v>1451</v>
      </c>
    </row>
    <row r="1179" spans="1:5" x14ac:dyDescent="0.25">
      <c r="A1179">
        <v>4243</v>
      </c>
      <c r="B1179" t="s">
        <v>3950</v>
      </c>
      <c r="C1179" t="s">
        <v>212</v>
      </c>
      <c r="D1179" t="s">
        <v>206</v>
      </c>
      <c r="E1179" s="361" t="s">
        <v>3951</v>
      </c>
    </row>
    <row r="1180" spans="1:5" x14ac:dyDescent="0.25">
      <c r="A1180">
        <v>4244</v>
      </c>
      <c r="B1180" t="s">
        <v>3952</v>
      </c>
      <c r="C1180" t="s">
        <v>212</v>
      </c>
      <c r="D1180" t="s">
        <v>206</v>
      </c>
      <c r="E1180" s="361" t="s">
        <v>3953</v>
      </c>
    </row>
    <row r="1181" spans="1:5" x14ac:dyDescent="0.25">
      <c r="A1181">
        <v>4248</v>
      </c>
      <c r="B1181" t="s">
        <v>3954</v>
      </c>
      <c r="C1181" t="s">
        <v>212</v>
      </c>
      <c r="D1181" t="s">
        <v>206</v>
      </c>
      <c r="E1181" s="361" t="s">
        <v>3955</v>
      </c>
    </row>
    <row r="1182" spans="1:5" x14ac:dyDescent="0.25">
      <c r="A1182">
        <v>4250</v>
      </c>
      <c r="B1182" t="s">
        <v>3956</v>
      </c>
      <c r="C1182" t="s">
        <v>212</v>
      </c>
      <c r="D1182" t="s">
        <v>206</v>
      </c>
      <c r="E1182" s="361" t="s">
        <v>3940</v>
      </c>
    </row>
    <row r="1183" spans="1:5" x14ac:dyDescent="0.25">
      <c r="A1183">
        <v>4251</v>
      </c>
      <c r="B1183" t="s">
        <v>3957</v>
      </c>
      <c r="C1183" t="s">
        <v>212</v>
      </c>
      <c r="D1183" t="s">
        <v>206</v>
      </c>
      <c r="E1183" s="361" t="s">
        <v>3958</v>
      </c>
    </row>
    <row r="1184" spans="1:5" x14ac:dyDescent="0.25">
      <c r="A1184">
        <v>4252</v>
      </c>
      <c r="B1184" t="s">
        <v>3959</v>
      </c>
      <c r="C1184" t="s">
        <v>212</v>
      </c>
      <c r="D1184" t="s">
        <v>206</v>
      </c>
      <c r="E1184" s="361" t="s">
        <v>1079</v>
      </c>
    </row>
    <row r="1185" spans="1:5" x14ac:dyDescent="0.25">
      <c r="A1185">
        <v>4253</v>
      </c>
      <c r="B1185" t="s">
        <v>3960</v>
      </c>
      <c r="C1185" t="s">
        <v>212</v>
      </c>
      <c r="D1185" t="s">
        <v>206</v>
      </c>
      <c r="E1185" s="361" t="s">
        <v>2011</v>
      </c>
    </row>
    <row r="1186" spans="1:5" x14ac:dyDescent="0.25">
      <c r="A1186">
        <v>4254</v>
      </c>
      <c r="B1186" t="s">
        <v>3961</v>
      </c>
      <c r="C1186" t="s">
        <v>212</v>
      </c>
      <c r="D1186" t="s">
        <v>206</v>
      </c>
      <c r="E1186" s="361" t="s">
        <v>2011</v>
      </c>
    </row>
    <row r="1187" spans="1:5" x14ac:dyDescent="0.25">
      <c r="A1187">
        <v>4257</v>
      </c>
      <c r="B1187" t="s">
        <v>3962</v>
      </c>
      <c r="C1187" t="s">
        <v>212</v>
      </c>
      <c r="D1187" t="s">
        <v>206</v>
      </c>
      <c r="E1187" s="361" t="s">
        <v>3963</v>
      </c>
    </row>
    <row r="1188" spans="1:5" x14ac:dyDescent="0.25">
      <c r="A1188">
        <v>4262</v>
      </c>
      <c r="B1188" t="s">
        <v>3964</v>
      </c>
      <c r="C1188" t="s">
        <v>208</v>
      </c>
      <c r="D1188" t="s">
        <v>209</v>
      </c>
      <c r="E1188" s="361" t="s">
        <v>912</v>
      </c>
    </row>
    <row r="1189" spans="1:5" x14ac:dyDescent="0.25">
      <c r="A1189">
        <v>4263</v>
      </c>
      <c r="B1189" t="s">
        <v>3965</v>
      </c>
      <c r="C1189" t="s">
        <v>208</v>
      </c>
      <c r="D1189" t="s">
        <v>209</v>
      </c>
      <c r="E1189" s="361" t="s">
        <v>913</v>
      </c>
    </row>
    <row r="1190" spans="1:5" x14ac:dyDescent="0.25">
      <c r="A1190">
        <v>4273</v>
      </c>
      <c r="B1190" t="s">
        <v>3966</v>
      </c>
      <c r="C1190" t="s">
        <v>208</v>
      </c>
      <c r="D1190" t="s">
        <v>206</v>
      </c>
      <c r="E1190" s="361" t="s">
        <v>914</v>
      </c>
    </row>
    <row r="1191" spans="1:5" x14ac:dyDescent="0.25">
      <c r="A1191">
        <v>4274</v>
      </c>
      <c r="B1191" t="s">
        <v>3967</v>
      </c>
      <c r="C1191" t="s">
        <v>208</v>
      </c>
      <c r="D1191" t="s">
        <v>204</v>
      </c>
      <c r="E1191" s="361" t="s">
        <v>915</v>
      </c>
    </row>
    <row r="1192" spans="1:5" x14ac:dyDescent="0.25">
      <c r="A1192">
        <v>4276</v>
      </c>
      <c r="B1192" t="s">
        <v>3968</v>
      </c>
      <c r="C1192" t="s">
        <v>208</v>
      </c>
      <c r="D1192" t="s">
        <v>206</v>
      </c>
      <c r="E1192" s="361" t="s">
        <v>916</v>
      </c>
    </row>
    <row r="1193" spans="1:5" x14ac:dyDescent="0.25">
      <c r="A1193">
        <v>4299</v>
      </c>
      <c r="B1193" t="s">
        <v>3969</v>
      </c>
      <c r="C1193" t="s">
        <v>208</v>
      </c>
      <c r="D1193" t="s">
        <v>204</v>
      </c>
      <c r="E1193" s="361" t="s">
        <v>918</v>
      </c>
    </row>
    <row r="1194" spans="1:5" x14ac:dyDescent="0.25">
      <c r="A1194">
        <v>4300</v>
      </c>
      <c r="B1194" t="s">
        <v>3970</v>
      </c>
      <c r="C1194" t="s">
        <v>208</v>
      </c>
      <c r="D1194" t="s">
        <v>206</v>
      </c>
      <c r="E1194" s="361" t="s">
        <v>2098</v>
      </c>
    </row>
    <row r="1195" spans="1:5" x14ac:dyDescent="0.25">
      <c r="A1195">
        <v>4301</v>
      </c>
      <c r="B1195" t="s">
        <v>3971</v>
      </c>
      <c r="C1195" t="s">
        <v>208</v>
      </c>
      <c r="D1195" t="s">
        <v>206</v>
      </c>
      <c r="E1195" s="361" t="s">
        <v>3972</v>
      </c>
    </row>
    <row r="1196" spans="1:5" x14ac:dyDescent="0.25">
      <c r="A1196">
        <v>4302</v>
      </c>
      <c r="B1196" t="s">
        <v>3973</v>
      </c>
      <c r="C1196" t="s">
        <v>208</v>
      </c>
      <c r="D1196" t="s">
        <v>206</v>
      </c>
      <c r="E1196" s="361" t="s">
        <v>629</v>
      </c>
    </row>
    <row r="1197" spans="1:5" x14ac:dyDescent="0.25">
      <c r="A1197">
        <v>4304</v>
      </c>
      <c r="B1197" t="s">
        <v>3974</v>
      </c>
      <c r="C1197" t="s">
        <v>208</v>
      </c>
      <c r="D1197" t="s">
        <v>206</v>
      </c>
      <c r="E1197" s="361" t="s">
        <v>3975</v>
      </c>
    </row>
    <row r="1198" spans="1:5" x14ac:dyDescent="0.25">
      <c r="A1198">
        <v>4305</v>
      </c>
      <c r="B1198" t="s">
        <v>3976</v>
      </c>
      <c r="C1198" t="s">
        <v>208</v>
      </c>
      <c r="D1198" t="s">
        <v>206</v>
      </c>
      <c r="E1198" s="361" t="s">
        <v>702</v>
      </c>
    </row>
    <row r="1199" spans="1:5" x14ac:dyDescent="0.25">
      <c r="A1199">
        <v>4306</v>
      </c>
      <c r="B1199" t="s">
        <v>3977</v>
      </c>
      <c r="C1199" t="s">
        <v>208</v>
      </c>
      <c r="D1199" t="s">
        <v>206</v>
      </c>
      <c r="E1199" s="361" t="s">
        <v>1038</v>
      </c>
    </row>
    <row r="1200" spans="1:5" x14ac:dyDescent="0.25">
      <c r="A1200">
        <v>4307</v>
      </c>
      <c r="B1200" t="s">
        <v>3978</v>
      </c>
      <c r="C1200" t="s">
        <v>208</v>
      </c>
      <c r="D1200" t="s">
        <v>206</v>
      </c>
      <c r="E1200" s="361" t="s">
        <v>1861</v>
      </c>
    </row>
    <row r="1201" spans="1:5" x14ac:dyDescent="0.25">
      <c r="A1201">
        <v>4308</v>
      </c>
      <c r="B1201" t="s">
        <v>3979</v>
      </c>
      <c r="C1201" t="s">
        <v>208</v>
      </c>
      <c r="D1201" t="s">
        <v>206</v>
      </c>
      <c r="E1201" s="361" t="s">
        <v>893</v>
      </c>
    </row>
    <row r="1202" spans="1:5" x14ac:dyDescent="0.25">
      <c r="A1202">
        <v>4309</v>
      </c>
      <c r="B1202" t="s">
        <v>3980</v>
      </c>
      <c r="C1202" t="s">
        <v>208</v>
      </c>
      <c r="D1202" t="s">
        <v>206</v>
      </c>
      <c r="E1202" s="361" t="s">
        <v>1709</v>
      </c>
    </row>
    <row r="1203" spans="1:5" x14ac:dyDescent="0.25">
      <c r="A1203">
        <v>4310</v>
      </c>
      <c r="B1203" t="s">
        <v>3981</v>
      </c>
      <c r="C1203" t="s">
        <v>208</v>
      </c>
      <c r="D1203" t="s">
        <v>206</v>
      </c>
      <c r="E1203" s="361" t="s">
        <v>3611</v>
      </c>
    </row>
    <row r="1204" spans="1:5" x14ac:dyDescent="0.25">
      <c r="A1204">
        <v>4311</v>
      </c>
      <c r="B1204" t="s">
        <v>3982</v>
      </c>
      <c r="C1204" t="s">
        <v>208</v>
      </c>
      <c r="D1204" t="s">
        <v>206</v>
      </c>
      <c r="E1204" s="361" t="s">
        <v>702</v>
      </c>
    </row>
    <row r="1205" spans="1:5" x14ac:dyDescent="0.25">
      <c r="A1205">
        <v>4312</v>
      </c>
      <c r="B1205" t="s">
        <v>3983</v>
      </c>
      <c r="C1205" t="s">
        <v>208</v>
      </c>
      <c r="D1205" t="s">
        <v>206</v>
      </c>
      <c r="E1205" s="361" t="s">
        <v>1664</v>
      </c>
    </row>
    <row r="1206" spans="1:5" x14ac:dyDescent="0.25">
      <c r="A1206">
        <v>4313</v>
      </c>
      <c r="B1206" t="s">
        <v>3984</v>
      </c>
      <c r="C1206" t="s">
        <v>216</v>
      </c>
      <c r="D1206" t="s">
        <v>206</v>
      </c>
      <c r="E1206" s="361" t="s">
        <v>2470</v>
      </c>
    </row>
    <row r="1207" spans="1:5" x14ac:dyDescent="0.25">
      <c r="A1207">
        <v>4314</v>
      </c>
      <c r="B1207" t="s">
        <v>3985</v>
      </c>
      <c r="C1207" t="s">
        <v>216</v>
      </c>
      <c r="D1207" t="s">
        <v>206</v>
      </c>
      <c r="E1207" s="361" t="s">
        <v>1788</v>
      </c>
    </row>
    <row r="1208" spans="1:5" x14ac:dyDescent="0.25">
      <c r="A1208">
        <v>4315</v>
      </c>
      <c r="B1208" t="s">
        <v>3986</v>
      </c>
      <c r="C1208" t="s">
        <v>208</v>
      </c>
      <c r="D1208" t="s">
        <v>206</v>
      </c>
      <c r="E1208" s="361" t="s">
        <v>3987</v>
      </c>
    </row>
    <row r="1209" spans="1:5" x14ac:dyDescent="0.25">
      <c r="A1209">
        <v>4316</v>
      </c>
      <c r="B1209" t="s">
        <v>3988</v>
      </c>
      <c r="C1209" t="s">
        <v>208</v>
      </c>
      <c r="D1209" t="s">
        <v>206</v>
      </c>
      <c r="E1209" s="361" t="s">
        <v>3989</v>
      </c>
    </row>
    <row r="1210" spans="1:5" x14ac:dyDescent="0.25">
      <c r="A1210">
        <v>4317</v>
      </c>
      <c r="B1210" t="s">
        <v>3990</v>
      </c>
      <c r="C1210" t="s">
        <v>208</v>
      </c>
      <c r="D1210" t="s">
        <v>206</v>
      </c>
      <c r="E1210" s="361" t="s">
        <v>1314</v>
      </c>
    </row>
    <row r="1211" spans="1:5" x14ac:dyDescent="0.25">
      <c r="A1211">
        <v>4318</v>
      </c>
      <c r="B1211" t="s">
        <v>3991</v>
      </c>
      <c r="C1211" t="s">
        <v>208</v>
      </c>
      <c r="D1211" t="s">
        <v>206</v>
      </c>
      <c r="E1211" s="361" t="s">
        <v>1669</v>
      </c>
    </row>
    <row r="1212" spans="1:5" x14ac:dyDescent="0.25">
      <c r="A1212">
        <v>4319</v>
      </c>
      <c r="B1212" t="s">
        <v>3992</v>
      </c>
      <c r="C1212" t="s">
        <v>208</v>
      </c>
      <c r="D1212" t="s">
        <v>206</v>
      </c>
      <c r="E1212" s="361" t="s">
        <v>839</v>
      </c>
    </row>
    <row r="1213" spans="1:5" x14ac:dyDescent="0.25">
      <c r="A1213">
        <v>4320</v>
      </c>
      <c r="B1213" t="s">
        <v>3993</v>
      </c>
      <c r="C1213" t="s">
        <v>208</v>
      </c>
      <c r="D1213" t="s">
        <v>206</v>
      </c>
      <c r="E1213" s="361" t="s">
        <v>1260</v>
      </c>
    </row>
    <row r="1214" spans="1:5" x14ac:dyDescent="0.25">
      <c r="A1214">
        <v>4329</v>
      </c>
      <c r="B1214" t="s">
        <v>3994</v>
      </c>
      <c r="C1214" t="s">
        <v>208</v>
      </c>
      <c r="D1214" t="s">
        <v>209</v>
      </c>
      <c r="E1214" s="361" t="s">
        <v>494</v>
      </c>
    </row>
    <row r="1215" spans="1:5" x14ac:dyDescent="0.25">
      <c r="A1215">
        <v>4330</v>
      </c>
      <c r="B1215" t="s">
        <v>3995</v>
      </c>
      <c r="C1215" t="s">
        <v>208</v>
      </c>
      <c r="D1215" t="s">
        <v>209</v>
      </c>
      <c r="E1215" s="361" t="s">
        <v>926</v>
      </c>
    </row>
    <row r="1216" spans="1:5" x14ac:dyDescent="0.25">
      <c r="A1216">
        <v>4331</v>
      </c>
      <c r="B1216" t="s">
        <v>3996</v>
      </c>
      <c r="C1216" t="s">
        <v>208</v>
      </c>
      <c r="D1216" t="s">
        <v>209</v>
      </c>
      <c r="E1216" s="361" t="s">
        <v>927</v>
      </c>
    </row>
    <row r="1217" spans="1:5" x14ac:dyDescent="0.25">
      <c r="A1217">
        <v>4332</v>
      </c>
      <c r="B1217" t="s">
        <v>3997</v>
      </c>
      <c r="C1217" t="s">
        <v>208</v>
      </c>
      <c r="D1217" t="s">
        <v>209</v>
      </c>
      <c r="E1217" s="361" t="s">
        <v>697</v>
      </c>
    </row>
    <row r="1218" spans="1:5" x14ac:dyDescent="0.25">
      <c r="A1218">
        <v>4333</v>
      </c>
      <c r="B1218" t="s">
        <v>3998</v>
      </c>
      <c r="C1218" t="s">
        <v>208</v>
      </c>
      <c r="D1218" t="s">
        <v>209</v>
      </c>
      <c r="E1218" s="361" t="s">
        <v>928</v>
      </c>
    </row>
    <row r="1219" spans="1:5" x14ac:dyDescent="0.25">
      <c r="A1219">
        <v>4334</v>
      </c>
      <c r="B1219" t="s">
        <v>3999</v>
      </c>
      <c r="C1219" t="s">
        <v>208</v>
      </c>
      <c r="D1219" t="s">
        <v>209</v>
      </c>
      <c r="E1219" s="361" t="s">
        <v>929</v>
      </c>
    </row>
    <row r="1220" spans="1:5" x14ac:dyDescent="0.25">
      <c r="A1220">
        <v>4335</v>
      </c>
      <c r="B1220" t="s">
        <v>4000</v>
      </c>
      <c r="C1220" t="s">
        <v>208</v>
      </c>
      <c r="D1220" t="s">
        <v>209</v>
      </c>
      <c r="E1220" s="361" t="s">
        <v>930</v>
      </c>
    </row>
    <row r="1221" spans="1:5" x14ac:dyDescent="0.25">
      <c r="A1221">
        <v>4336</v>
      </c>
      <c r="B1221" t="s">
        <v>4001</v>
      </c>
      <c r="C1221" t="s">
        <v>208</v>
      </c>
      <c r="D1221" t="s">
        <v>209</v>
      </c>
      <c r="E1221" s="361" t="s">
        <v>837</v>
      </c>
    </row>
    <row r="1222" spans="1:5" x14ac:dyDescent="0.25">
      <c r="A1222">
        <v>4337</v>
      </c>
      <c r="B1222" t="s">
        <v>4002</v>
      </c>
      <c r="C1222" t="s">
        <v>208</v>
      </c>
      <c r="D1222" t="s">
        <v>209</v>
      </c>
      <c r="E1222" s="361" t="s">
        <v>931</v>
      </c>
    </row>
    <row r="1223" spans="1:5" x14ac:dyDescent="0.25">
      <c r="A1223">
        <v>4339</v>
      </c>
      <c r="B1223" t="s">
        <v>4003</v>
      </c>
      <c r="C1223" t="s">
        <v>208</v>
      </c>
      <c r="D1223" t="s">
        <v>209</v>
      </c>
      <c r="E1223" s="361" t="s">
        <v>932</v>
      </c>
    </row>
    <row r="1224" spans="1:5" x14ac:dyDescent="0.25">
      <c r="A1224">
        <v>4340</v>
      </c>
      <c r="B1224" t="s">
        <v>4004</v>
      </c>
      <c r="C1224" t="s">
        <v>208</v>
      </c>
      <c r="D1224" t="s">
        <v>209</v>
      </c>
      <c r="E1224" s="361" t="s">
        <v>933</v>
      </c>
    </row>
    <row r="1225" spans="1:5" x14ac:dyDescent="0.25">
      <c r="A1225">
        <v>4341</v>
      </c>
      <c r="B1225" t="s">
        <v>4005</v>
      </c>
      <c r="C1225" t="s">
        <v>208</v>
      </c>
      <c r="D1225" t="s">
        <v>209</v>
      </c>
      <c r="E1225" s="361" t="s">
        <v>934</v>
      </c>
    </row>
    <row r="1226" spans="1:5" x14ac:dyDescent="0.25">
      <c r="A1226">
        <v>4342</v>
      </c>
      <c r="B1226" t="s">
        <v>4006</v>
      </c>
      <c r="C1226" t="s">
        <v>208</v>
      </c>
      <c r="D1226" t="s">
        <v>209</v>
      </c>
      <c r="E1226" s="361" t="s">
        <v>935</v>
      </c>
    </row>
    <row r="1227" spans="1:5" x14ac:dyDescent="0.25">
      <c r="A1227">
        <v>4343</v>
      </c>
      <c r="B1227" t="s">
        <v>4007</v>
      </c>
      <c r="C1227" t="s">
        <v>208</v>
      </c>
      <c r="D1227" t="s">
        <v>209</v>
      </c>
      <c r="E1227" s="361" t="s">
        <v>936</v>
      </c>
    </row>
    <row r="1228" spans="1:5" x14ac:dyDescent="0.25">
      <c r="A1228">
        <v>4344</v>
      </c>
      <c r="B1228" t="s">
        <v>4008</v>
      </c>
      <c r="C1228" t="s">
        <v>208</v>
      </c>
      <c r="D1228" t="s">
        <v>209</v>
      </c>
      <c r="E1228" s="361" t="s">
        <v>937</v>
      </c>
    </row>
    <row r="1229" spans="1:5" x14ac:dyDescent="0.25">
      <c r="A1229">
        <v>4346</v>
      </c>
      <c r="B1229" t="s">
        <v>4009</v>
      </c>
      <c r="C1229" t="s">
        <v>208</v>
      </c>
      <c r="D1229" t="s">
        <v>209</v>
      </c>
      <c r="E1229" s="361" t="s">
        <v>938</v>
      </c>
    </row>
    <row r="1230" spans="1:5" x14ac:dyDescent="0.25">
      <c r="A1230">
        <v>4350</v>
      </c>
      <c r="B1230" t="s">
        <v>4010</v>
      </c>
      <c r="C1230" t="s">
        <v>208</v>
      </c>
      <c r="D1230" t="s">
        <v>209</v>
      </c>
      <c r="E1230" s="361" t="s">
        <v>800</v>
      </c>
    </row>
    <row r="1231" spans="1:5" x14ac:dyDescent="0.25">
      <c r="A1231">
        <v>4351</v>
      </c>
      <c r="B1231" t="s">
        <v>4011</v>
      </c>
      <c r="C1231" t="s">
        <v>208</v>
      </c>
      <c r="D1231" t="s">
        <v>209</v>
      </c>
      <c r="E1231" s="361" t="s">
        <v>939</v>
      </c>
    </row>
    <row r="1232" spans="1:5" x14ac:dyDescent="0.25">
      <c r="A1232">
        <v>4354</v>
      </c>
      <c r="B1232" t="s">
        <v>4012</v>
      </c>
      <c r="C1232" t="s">
        <v>208</v>
      </c>
      <c r="D1232" t="s">
        <v>209</v>
      </c>
      <c r="E1232" s="361" t="s">
        <v>940</v>
      </c>
    </row>
    <row r="1233" spans="1:5" x14ac:dyDescent="0.25">
      <c r="A1233">
        <v>4356</v>
      </c>
      <c r="B1233" t="s">
        <v>4013</v>
      </c>
      <c r="C1233" t="s">
        <v>208</v>
      </c>
      <c r="D1233" t="s">
        <v>209</v>
      </c>
      <c r="E1233" s="361" t="s">
        <v>928</v>
      </c>
    </row>
    <row r="1234" spans="1:5" x14ac:dyDescent="0.25">
      <c r="A1234">
        <v>4358</v>
      </c>
      <c r="B1234" t="s">
        <v>4014</v>
      </c>
      <c r="C1234" t="s">
        <v>208</v>
      </c>
      <c r="D1234" t="s">
        <v>209</v>
      </c>
      <c r="E1234" s="361" t="s">
        <v>879</v>
      </c>
    </row>
    <row r="1235" spans="1:5" x14ac:dyDescent="0.25">
      <c r="A1235">
        <v>4374</v>
      </c>
      <c r="B1235" t="s">
        <v>4015</v>
      </c>
      <c r="C1235" t="s">
        <v>208</v>
      </c>
      <c r="D1235" t="s">
        <v>206</v>
      </c>
      <c r="E1235" s="361" t="s">
        <v>647</v>
      </c>
    </row>
    <row r="1236" spans="1:5" x14ac:dyDescent="0.25">
      <c r="A1236">
        <v>4375</v>
      </c>
      <c r="B1236" t="s">
        <v>4016</v>
      </c>
      <c r="C1236" t="s">
        <v>208</v>
      </c>
      <c r="D1236" t="s">
        <v>204</v>
      </c>
      <c r="E1236" s="361" t="s">
        <v>524</v>
      </c>
    </row>
    <row r="1237" spans="1:5" x14ac:dyDescent="0.25">
      <c r="A1237">
        <v>4376</v>
      </c>
      <c r="B1237" t="s">
        <v>4017</v>
      </c>
      <c r="C1237" t="s">
        <v>208</v>
      </c>
      <c r="D1237" t="s">
        <v>206</v>
      </c>
      <c r="E1237" s="361" t="s">
        <v>941</v>
      </c>
    </row>
    <row r="1238" spans="1:5" x14ac:dyDescent="0.25">
      <c r="A1238">
        <v>4377</v>
      </c>
      <c r="B1238" t="s">
        <v>4018</v>
      </c>
      <c r="C1238" t="s">
        <v>208</v>
      </c>
      <c r="D1238" t="s">
        <v>209</v>
      </c>
      <c r="E1238" s="361" t="s">
        <v>942</v>
      </c>
    </row>
    <row r="1239" spans="1:5" x14ac:dyDescent="0.25">
      <c r="A1239">
        <v>4379</v>
      </c>
      <c r="B1239" t="s">
        <v>4019</v>
      </c>
      <c r="C1239" t="s">
        <v>208</v>
      </c>
      <c r="D1239" t="s">
        <v>209</v>
      </c>
      <c r="E1239" s="361" t="s">
        <v>943</v>
      </c>
    </row>
    <row r="1240" spans="1:5" x14ac:dyDescent="0.25">
      <c r="A1240">
        <v>4380</v>
      </c>
      <c r="B1240" t="s">
        <v>4020</v>
      </c>
      <c r="C1240" t="s">
        <v>208</v>
      </c>
      <c r="D1240" t="s">
        <v>206</v>
      </c>
      <c r="E1240" s="361" t="s">
        <v>521</v>
      </c>
    </row>
    <row r="1241" spans="1:5" x14ac:dyDescent="0.25">
      <c r="A1241">
        <v>4382</v>
      </c>
      <c r="B1241" t="s">
        <v>4021</v>
      </c>
      <c r="C1241" t="s">
        <v>208</v>
      </c>
      <c r="D1241" t="s">
        <v>209</v>
      </c>
      <c r="E1241" s="361" t="s">
        <v>945</v>
      </c>
    </row>
    <row r="1242" spans="1:5" x14ac:dyDescent="0.25">
      <c r="A1242">
        <v>4383</v>
      </c>
      <c r="B1242" t="s">
        <v>4022</v>
      </c>
      <c r="C1242" t="s">
        <v>208</v>
      </c>
      <c r="D1242" t="s">
        <v>209</v>
      </c>
      <c r="E1242" s="361" t="s">
        <v>946</v>
      </c>
    </row>
    <row r="1243" spans="1:5" x14ac:dyDescent="0.25">
      <c r="A1243">
        <v>4384</v>
      </c>
      <c r="B1243" t="s">
        <v>4023</v>
      </c>
      <c r="C1243" t="s">
        <v>208</v>
      </c>
      <c r="D1243" t="s">
        <v>209</v>
      </c>
      <c r="E1243" s="361" t="s">
        <v>947</v>
      </c>
    </row>
    <row r="1244" spans="1:5" x14ac:dyDescent="0.25">
      <c r="A1244">
        <v>4385</v>
      </c>
      <c r="B1244" t="s">
        <v>4024</v>
      </c>
      <c r="C1244" t="s">
        <v>218</v>
      </c>
      <c r="D1244" t="s">
        <v>206</v>
      </c>
      <c r="E1244" s="361" t="s">
        <v>4025</v>
      </c>
    </row>
    <row r="1245" spans="1:5" x14ac:dyDescent="0.25">
      <c r="A1245">
        <v>4396</v>
      </c>
      <c r="B1245" t="s">
        <v>4026</v>
      </c>
      <c r="C1245" t="s">
        <v>214</v>
      </c>
      <c r="D1245" t="s">
        <v>206</v>
      </c>
      <c r="E1245" s="361" t="s">
        <v>4027</v>
      </c>
    </row>
    <row r="1246" spans="1:5" x14ac:dyDescent="0.25">
      <c r="A1246">
        <v>4397</v>
      </c>
      <c r="B1246" t="s">
        <v>4028</v>
      </c>
      <c r="C1246" t="s">
        <v>214</v>
      </c>
      <c r="D1246" t="s">
        <v>206</v>
      </c>
      <c r="E1246" s="361" t="s">
        <v>1987</v>
      </c>
    </row>
    <row r="1247" spans="1:5" x14ac:dyDescent="0.25">
      <c r="A1247">
        <v>4400</v>
      </c>
      <c r="B1247" t="s">
        <v>4029</v>
      </c>
      <c r="C1247" t="s">
        <v>213</v>
      </c>
      <c r="D1247" t="s">
        <v>206</v>
      </c>
      <c r="E1247" s="361" t="s">
        <v>1103</v>
      </c>
    </row>
    <row r="1248" spans="1:5" x14ac:dyDescent="0.25">
      <c r="A1248">
        <v>4408</v>
      </c>
      <c r="B1248" t="s">
        <v>4030</v>
      </c>
      <c r="C1248" t="s">
        <v>213</v>
      </c>
      <c r="D1248" t="s">
        <v>206</v>
      </c>
      <c r="E1248" s="361" t="s">
        <v>4031</v>
      </c>
    </row>
    <row r="1249" spans="1:5" x14ac:dyDescent="0.25">
      <c r="A1249">
        <v>4412</v>
      </c>
      <c r="B1249" t="s">
        <v>4032</v>
      </c>
      <c r="C1249" t="s">
        <v>213</v>
      </c>
      <c r="D1249" t="s">
        <v>206</v>
      </c>
      <c r="E1249" s="361" t="s">
        <v>923</v>
      </c>
    </row>
    <row r="1250" spans="1:5" x14ac:dyDescent="0.25">
      <c r="A1250">
        <v>4415</v>
      </c>
      <c r="B1250" t="s">
        <v>4033</v>
      </c>
      <c r="C1250" t="s">
        <v>213</v>
      </c>
      <c r="D1250" t="s">
        <v>206</v>
      </c>
      <c r="E1250" s="361" t="s">
        <v>4034</v>
      </c>
    </row>
    <row r="1251" spans="1:5" x14ac:dyDescent="0.25">
      <c r="A1251">
        <v>4417</v>
      </c>
      <c r="B1251" t="s">
        <v>4035</v>
      </c>
      <c r="C1251" t="s">
        <v>213</v>
      </c>
      <c r="D1251" t="s">
        <v>206</v>
      </c>
      <c r="E1251" s="361" t="s">
        <v>659</v>
      </c>
    </row>
    <row r="1252" spans="1:5" x14ac:dyDescent="0.25">
      <c r="A1252">
        <v>4425</v>
      </c>
      <c r="B1252" t="s">
        <v>4036</v>
      </c>
      <c r="C1252" t="s">
        <v>213</v>
      </c>
      <c r="D1252" t="s">
        <v>206</v>
      </c>
      <c r="E1252" s="361" t="s">
        <v>4037</v>
      </c>
    </row>
    <row r="1253" spans="1:5" x14ac:dyDescent="0.25">
      <c r="A1253">
        <v>4430</v>
      </c>
      <c r="B1253" t="s">
        <v>4038</v>
      </c>
      <c r="C1253" t="s">
        <v>213</v>
      </c>
      <c r="D1253" t="s">
        <v>204</v>
      </c>
      <c r="E1253" s="361" t="s">
        <v>4039</v>
      </c>
    </row>
    <row r="1254" spans="1:5" x14ac:dyDescent="0.25">
      <c r="A1254">
        <v>4433</v>
      </c>
      <c r="B1254" t="s">
        <v>4040</v>
      </c>
      <c r="C1254" t="s">
        <v>213</v>
      </c>
      <c r="D1254" t="s">
        <v>206</v>
      </c>
      <c r="E1254" s="361" t="s">
        <v>553</v>
      </c>
    </row>
    <row r="1255" spans="1:5" x14ac:dyDescent="0.25">
      <c r="A1255">
        <v>4437</v>
      </c>
      <c r="B1255" t="s">
        <v>4041</v>
      </c>
      <c r="C1255" t="s">
        <v>213</v>
      </c>
      <c r="D1255" t="s">
        <v>206</v>
      </c>
      <c r="E1255" s="361" t="s">
        <v>4042</v>
      </c>
    </row>
    <row r="1256" spans="1:5" x14ac:dyDescent="0.25">
      <c r="A1256">
        <v>4448</v>
      </c>
      <c r="B1256" t="s">
        <v>4043</v>
      </c>
      <c r="C1256" t="s">
        <v>213</v>
      </c>
      <c r="D1256" t="s">
        <v>206</v>
      </c>
      <c r="E1256" s="361" t="s">
        <v>952</v>
      </c>
    </row>
    <row r="1257" spans="1:5" x14ac:dyDescent="0.25">
      <c r="A1257">
        <v>4460</v>
      </c>
      <c r="B1257" t="s">
        <v>4044</v>
      </c>
      <c r="C1257" t="s">
        <v>213</v>
      </c>
      <c r="D1257" t="s">
        <v>206</v>
      </c>
      <c r="E1257" s="361" t="s">
        <v>2777</v>
      </c>
    </row>
    <row r="1258" spans="1:5" x14ac:dyDescent="0.25">
      <c r="A1258">
        <v>4465</v>
      </c>
      <c r="B1258" t="s">
        <v>4045</v>
      </c>
      <c r="C1258" t="s">
        <v>213</v>
      </c>
      <c r="D1258" t="s">
        <v>206</v>
      </c>
      <c r="E1258" s="361" t="s">
        <v>4046</v>
      </c>
    </row>
    <row r="1259" spans="1:5" x14ac:dyDescent="0.25">
      <c r="A1259">
        <v>4470</v>
      </c>
      <c r="B1259" t="s">
        <v>4047</v>
      </c>
      <c r="C1259" t="s">
        <v>213</v>
      </c>
      <c r="D1259" t="s">
        <v>206</v>
      </c>
      <c r="E1259" s="361" t="s">
        <v>4048</v>
      </c>
    </row>
    <row r="1260" spans="1:5" x14ac:dyDescent="0.25">
      <c r="A1260">
        <v>4472</v>
      </c>
      <c r="B1260" t="s">
        <v>4049</v>
      </c>
      <c r="C1260" t="s">
        <v>213</v>
      </c>
      <c r="D1260" t="s">
        <v>206</v>
      </c>
      <c r="E1260" s="361" t="s">
        <v>4050</v>
      </c>
    </row>
    <row r="1261" spans="1:5" x14ac:dyDescent="0.25">
      <c r="A1261">
        <v>4481</v>
      </c>
      <c r="B1261" t="s">
        <v>4051</v>
      </c>
      <c r="C1261" t="s">
        <v>213</v>
      </c>
      <c r="D1261" t="s">
        <v>206</v>
      </c>
      <c r="E1261" s="361" t="s">
        <v>4052</v>
      </c>
    </row>
    <row r="1262" spans="1:5" x14ac:dyDescent="0.25">
      <c r="A1262">
        <v>4491</v>
      </c>
      <c r="B1262" t="s">
        <v>4053</v>
      </c>
      <c r="C1262" t="s">
        <v>213</v>
      </c>
      <c r="D1262" t="s">
        <v>206</v>
      </c>
      <c r="E1262" s="361" t="s">
        <v>955</v>
      </c>
    </row>
    <row r="1263" spans="1:5" x14ac:dyDescent="0.25">
      <c r="A1263">
        <v>4500</v>
      </c>
      <c r="B1263" t="s">
        <v>4054</v>
      </c>
      <c r="C1263" t="s">
        <v>213</v>
      </c>
      <c r="D1263" t="s">
        <v>206</v>
      </c>
      <c r="E1263" s="361" t="s">
        <v>956</v>
      </c>
    </row>
    <row r="1264" spans="1:5" x14ac:dyDescent="0.25">
      <c r="A1264">
        <v>4509</v>
      </c>
      <c r="B1264" t="s">
        <v>4055</v>
      </c>
      <c r="C1264" t="s">
        <v>213</v>
      </c>
      <c r="D1264" t="s">
        <v>206</v>
      </c>
      <c r="E1264" s="361" t="s">
        <v>878</v>
      </c>
    </row>
    <row r="1265" spans="1:5" x14ac:dyDescent="0.25">
      <c r="A1265">
        <v>4512</v>
      </c>
      <c r="B1265" t="s">
        <v>4056</v>
      </c>
      <c r="C1265" t="s">
        <v>213</v>
      </c>
      <c r="D1265" t="s">
        <v>206</v>
      </c>
      <c r="E1265" s="361" t="s">
        <v>957</v>
      </c>
    </row>
    <row r="1266" spans="1:5" x14ac:dyDescent="0.25">
      <c r="A1266">
        <v>4513</v>
      </c>
      <c r="B1266" t="s">
        <v>4057</v>
      </c>
      <c r="C1266" t="s">
        <v>213</v>
      </c>
      <c r="D1266" t="s">
        <v>206</v>
      </c>
      <c r="E1266" s="361" t="s">
        <v>597</v>
      </c>
    </row>
    <row r="1267" spans="1:5" x14ac:dyDescent="0.25">
      <c r="A1267">
        <v>4517</v>
      </c>
      <c r="B1267" t="s">
        <v>4058</v>
      </c>
      <c r="C1267" t="s">
        <v>213</v>
      </c>
      <c r="D1267" t="s">
        <v>206</v>
      </c>
      <c r="E1267" s="361" t="s">
        <v>557</v>
      </c>
    </row>
    <row r="1268" spans="1:5" x14ac:dyDescent="0.25">
      <c r="A1268">
        <v>4704</v>
      </c>
      <c r="B1268" t="s">
        <v>4059</v>
      </c>
      <c r="C1268" t="s">
        <v>214</v>
      </c>
      <c r="D1268" t="s">
        <v>209</v>
      </c>
      <c r="E1268" s="361" t="s">
        <v>527</v>
      </c>
    </row>
    <row r="1269" spans="1:5" x14ac:dyDescent="0.25">
      <c r="A1269">
        <v>4708</v>
      </c>
      <c r="B1269" t="s">
        <v>4060</v>
      </c>
      <c r="C1269" t="s">
        <v>214</v>
      </c>
      <c r="D1269" t="s">
        <v>209</v>
      </c>
      <c r="E1269" s="361" t="s">
        <v>4061</v>
      </c>
    </row>
    <row r="1270" spans="1:5" x14ac:dyDescent="0.25">
      <c r="A1270">
        <v>4710</v>
      </c>
      <c r="B1270" t="s">
        <v>4062</v>
      </c>
      <c r="C1270" t="s">
        <v>214</v>
      </c>
      <c r="D1270" t="s">
        <v>209</v>
      </c>
      <c r="E1270" s="361" t="s">
        <v>4063</v>
      </c>
    </row>
    <row r="1271" spans="1:5" x14ac:dyDescent="0.25">
      <c r="A1271">
        <v>4712</v>
      </c>
      <c r="B1271" t="s">
        <v>4064</v>
      </c>
      <c r="C1271" t="s">
        <v>214</v>
      </c>
      <c r="D1271" t="s">
        <v>209</v>
      </c>
      <c r="E1271" s="361" t="s">
        <v>4065</v>
      </c>
    </row>
    <row r="1272" spans="1:5" x14ac:dyDescent="0.25">
      <c r="A1272">
        <v>4718</v>
      </c>
      <c r="B1272" t="s">
        <v>4066</v>
      </c>
      <c r="C1272" t="s">
        <v>205</v>
      </c>
      <c r="D1272" t="s">
        <v>204</v>
      </c>
      <c r="E1272" s="361" t="s">
        <v>1238</v>
      </c>
    </row>
    <row r="1273" spans="1:5" x14ac:dyDescent="0.25">
      <c r="A1273">
        <v>4720</v>
      </c>
      <c r="B1273" t="s">
        <v>4067</v>
      </c>
      <c r="C1273" t="s">
        <v>205</v>
      </c>
      <c r="D1273" t="s">
        <v>206</v>
      </c>
      <c r="E1273" s="361" t="s">
        <v>4068</v>
      </c>
    </row>
    <row r="1274" spans="1:5" x14ac:dyDescent="0.25">
      <c r="A1274">
        <v>4721</v>
      </c>
      <c r="B1274" t="s">
        <v>4069</v>
      </c>
      <c r="C1274" t="s">
        <v>205</v>
      </c>
      <c r="D1274" t="s">
        <v>206</v>
      </c>
      <c r="E1274" s="361" t="s">
        <v>4070</v>
      </c>
    </row>
    <row r="1275" spans="1:5" x14ac:dyDescent="0.25">
      <c r="A1275">
        <v>4722</v>
      </c>
      <c r="B1275" t="s">
        <v>4071</v>
      </c>
      <c r="C1275" t="s">
        <v>205</v>
      </c>
      <c r="D1275" t="s">
        <v>206</v>
      </c>
      <c r="E1275" s="361" t="s">
        <v>4072</v>
      </c>
    </row>
    <row r="1276" spans="1:5" x14ac:dyDescent="0.25">
      <c r="A1276">
        <v>4723</v>
      </c>
      <c r="B1276" t="s">
        <v>4073</v>
      </c>
      <c r="C1276" t="s">
        <v>205</v>
      </c>
      <c r="D1276" t="s">
        <v>206</v>
      </c>
      <c r="E1276" s="361" t="s">
        <v>4074</v>
      </c>
    </row>
    <row r="1277" spans="1:5" x14ac:dyDescent="0.25">
      <c r="A1277">
        <v>4727</v>
      </c>
      <c r="B1277" t="s">
        <v>4075</v>
      </c>
      <c r="C1277" t="s">
        <v>205</v>
      </c>
      <c r="D1277" t="s">
        <v>206</v>
      </c>
      <c r="E1277" s="361" t="s">
        <v>1168</v>
      </c>
    </row>
    <row r="1278" spans="1:5" x14ac:dyDescent="0.25">
      <c r="A1278">
        <v>4729</v>
      </c>
      <c r="B1278" t="s">
        <v>4076</v>
      </c>
      <c r="C1278" t="s">
        <v>205</v>
      </c>
      <c r="D1278" t="s">
        <v>206</v>
      </c>
      <c r="E1278" s="361" t="s">
        <v>4077</v>
      </c>
    </row>
    <row r="1279" spans="1:5" x14ac:dyDescent="0.25">
      <c r="A1279">
        <v>4730</v>
      </c>
      <c r="B1279" t="s">
        <v>4078</v>
      </c>
      <c r="C1279" t="s">
        <v>205</v>
      </c>
      <c r="D1279" t="s">
        <v>206</v>
      </c>
      <c r="E1279" s="361" t="s">
        <v>4079</v>
      </c>
    </row>
    <row r="1280" spans="1:5" x14ac:dyDescent="0.25">
      <c r="A1280">
        <v>4734</v>
      </c>
      <c r="B1280" t="s">
        <v>4080</v>
      </c>
      <c r="C1280" t="s">
        <v>205</v>
      </c>
      <c r="D1280" t="s">
        <v>206</v>
      </c>
      <c r="E1280" s="361" t="s">
        <v>4081</v>
      </c>
    </row>
    <row r="1281" spans="1:5" x14ac:dyDescent="0.25">
      <c r="A1281">
        <v>4741</v>
      </c>
      <c r="B1281" t="s">
        <v>4082</v>
      </c>
      <c r="C1281" t="s">
        <v>205</v>
      </c>
      <c r="D1281" t="s">
        <v>206</v>
      </c>
      <c r="E1281" s="361" t="s">
        <v>4072</v>
      </c>
    </row>
    <row r="1282" spans="1:5" x14ac:dyDescent="0.25">
      <c r="A1282">
        <v>4743</v>
      </c>
      <c r="B1282" t="s">
        <v>4083</v>
      </c>
      <c r="C1282" t="s">
        <v>205</v>
      </c>
      <c r="D1282" t="s">
        <v>206</v>
      </c>
      <c r="E1282" s="361" t="s">
        <v>4084</v>
      </c>
    </row>
    <row r="1283" spans="1:5" x14ac:dyDescent="0.25">
      <c r="A1283">
        <v>4744</v>
      </c>
      <c r="B1283" t="s">
        <v>4085</v>
      </c>
      <c r="C1283" t="s">
        <v>205</v>
      </c>
      <c r="D1283" t="s">
        <v>206</v>
      </c>
      <c r="E1283" s="361" t="s">
        <v>4086</v>
      </c>
    </row>
    <row r="1284" spans="1:5" x14ac:dyDescent="0.25">
      <c r="A1284">
        <v>4745</v>
      </c>
      <c r="B1284" t="s">
        <v>4087</v>
      </c>
      <c r="C1284" t="s">
        <v>205</v>
      </c>
      <c r="D1284" t="s">
        <v>206</v>
      </c>
      <c r="E1284" s="361" t="s">
        <v>4088</v>
      </c>
    </row>
    <row r="1285" spans="1:5" x14ac:dyDescent="0.25">
      <c r="A1285">
        <v>4746</v>
      </c>
      <c r="B1285" t="s">
        <v>4089</v>
      </c>
      <c r="C1285" t="s">
        <v>205</v>
      </c>
      <c r="D1285" t="s">
        <v>206</v>
      </c>
      <c r="E1285" s="361" t="s">
        <v>4090</v>
      </c>
    </row>
    <row r="1286" spans="1:5" x14ac:dyDescent="0.25">
      <c r="A1286">
        <v>4748</v>
      </c>
      <c r="B1286" t="s">
        <v>4091</v>
      </c>
      <c r="C1286" t="s">
        <v>205</v>
      </c>
      <c r="D1286" t="s">
        <v>206</v>
      </c>
      <c r="E1286" s="361" t="s">
        <v>4092</v>
      </c>
    </row>
    <row r="1287" spans="1:5" x14ac:dyDescent="0.25">
      <c r="A1287">
        <v>4750</v>
      </c>
      <c r="B1287" t="s">
        <v>4093</v>
      </c>
      <c r="C1287" t="s">
        <v>212</v>
      </c>
      <c r="D1287" t="s">
        <v>204</v>
      </c>
      <c r="E1287" s="361" t="s">
        <v>835</v>
      </c>
    </row>
    <row r="1288" spans="1:5" x14ac:dyDescent="0.25">
      <c r="A1288">
        <v>4751</v>
      </c>
      <c r="B1288" t="s">
        <v>4094</v>
      </c>
      <c r="C1288" t="s">
        <v>212</v>
      </c>
      <c r="D1288" t="s">
        <v>206</v>
      </c>
      <c r="E1288" s="361" t="s">
        <v>835</v>
      </c>
    </row>
    <row r="1289" spans="1:5" x14ac:dyDescent="0.25">
      <c r="A1289">
        <v>4752</v>
      </c>
      <c r="B1289" t="s">
        <v>4095</v>
      </c>
      <c r="C1289" t="s">
        <v>212</v>
      </c>
      <c r="D1289" t="s">
        <v>206</v>
      </c>
      <c r="E1289" s="361" t="s">
        <v>4096</v>
      </c>
    </row>
    <row r="1290" spans="1:5" x14ac:dyDescent="0.25">
      <c r="A1290">
        <v>4755</v>
      </c>
      <c r="B1290" t="s">
        <v>4097</v>
      </c>
      <c r="C1290" t="s">
        <v>212</v>
      </c>
      <c r="D1290" t="s">
        <v>206</v>
      </c>
      <c r="E1290" s="361" t="s">
        <v>835</v>
      </c>
    </row>
    <row r="1291" spans="1:5" x14ac:dyDescent="0.25">
      <c r="A1291">
        <v>4759</v>
      </c>
      <c r="B1291" t="s">
        <v>4098</v>
      </c>
      <c r="C1291" t="s">
        <v>212</v>
      </c>
      <c r="D1291" t="s">
        <v>206</v>
      </c>
      <c r="E1291" s="361" t="s">
        <v>2190</v>
      </c>
    </row>
    <row r="1292" spans="1:5" x14ac:dyDescent="0.25">
      <c r="A1292">
        <v>4760</v>
      </c>
      <c r="B1292" t="s">
        <v>4099</v>
      </c>
      <c r="C1292" t="s">
        <v>212</v>
      </c>
      <c r="D1292" t="s">
        <v>206</v>
      </c>
      <c r="E1292" s="361" t="s">
        <v>835</v>
      </c>
    </row>
    <row r="1293" spans="1:5" x14ac:dyDescent="0.25">
      <c r="A1293">
        <v>4763</v>
      </c>
      <c r="B1293" t="s">
        <v>4100</v>
      </c>
      <c r="C1293" t="s">
        <v>212</v>
      </c>
      <c r="D1293" t="s">
        <v>206</v>
      </c>
      <c r="E1293" s="361" t="s">
        <v>835</v>
      </c>
    </row>
    <row r="1294" spans="1:5" x14ac:dyDescent="0.25">
      <c r="A1294">
        <v>4766</v>
      </c>
      <c r="B1294" t="s">
        <v>4101</v>
      </c>
      <c r="C1294" t="s">
        <v>203</v>
      </c>
      <c r="D1294" t="s">
        <v>206</v>
      </c>
      <c r="E1294" s="361" t="s">
        <v>4102</v>
      </c>
    </row>
    <row r="1295" spans="1:5" x14ac:dyDescent="0.25">
      <c r="A1295">
        <v>4777</v>
      </c>
      <c r="B1295" t="s">
        <v>4103</v>
      </c>
      <c r="C1295" t="s">
        <v>203</v>
      </c>
      <c r="D1295" t="s">
        <v>206</v>
      </c>
      <c r="E1295" s="361" t="s">
        <v>2316</v>
      </c>
    </row>
    <row r="1296" spans="1:5" x14ac:dyDescent="0.25">
      <c r="A1296">
        <v>4783</v>
      </c>
      <c r="B1296" t="s">
        <v>4104</v>
      </c>
      <c r="C1296" t="s">
        <v>212</v>
      </c>
      <c r="D1296" t="s">
        <v>204</v>
      </c>
      <c r="E1296" s="361" t="s">
        <v>1454</v>
      </c>
    </row>
    <row r="1297" spans="1:5" x14ac:dyDescent="0.25">
      <c r="A1297">
        <v>4785</v>
      </c>
      <c r="B1297" t="s">
        <v>4105</v>
      </c>
      <c r="C1297" t="s">
        <v>212</v>
      </c>
      <c r="D1297" t="s">
        <v>206</v>
      </c>
      <c r="E1297" s="361" t="s">
        <v>1454</v>
      </c>
    </row>
    <row r="1298" spans="1:5" x14ac:dyDescent="0.25">
      <c r="A1298">
        <v>4786</v>
      </c>
      <c r="B1298" t="s">
        <v>4106</v>
      </c>
      <c r="C1298" t="s">
        <v>214</v>
      </c>
      <c r="D1298" t="s">
        <v>209</v>
      </c>
      <c r="E1298" s="361" t="s">
        <v>959</v>
      </c>
    </row>
    <row r="1299" spans="1:5" x14ac:dyDescent="0.25">
      <c r="A1299">
        <v>4790</v>
      </c>
      <c r="B1299" t="s">
        <v>4107</v>
      </c>
      <c r="C1299" t="s">
        <v>214</v>
      </c>
      <c r="D1299" t="s">
        <v>204</v>
      </c>
      <c r="E1299" s="361" t="s">
        <v>4108</v>
      </c>
    </row>
    <row r="1300" spans="1:5" x14ac:dyDescent="0.25">
      <c r="A1300">
        <v>4791</v>
      </c>
      <c r="B1300" t="s">
        <v>4109</v>
      </c>
      <c r="C1300" t="s">
        <v>203</v>
      </c>
      <c r="D1300" t="s">
        <v>206</v>
      </c>
      <c r="E1300" s="361" t="s">
        <v>4110</v>
      </c>
    </row>
    <row r="1301" spans="1:5" x14ac:dyDescent="0.25">
      <c r="A1301">
        <v>4792</v>
      </c>
      <c r="B1301" t="s">
        <v>4111</v>
      </c>
      <c r="C1301" t="s">
        <v>214</v>
      </c>
      <c r="D1301" t="s">
        <v>206</v>
      </c>
      <c r="E1301" s="361" t="s">
        <v>4112</v>
      </c>
    </row>
    <row r="1302" spans="1:5" x14ac:dyDescent="0.25">
      <c r="A1302">
        <v>4794</v>
      </c>
      <c r="B1302" t="s">
        <v>4113</v>
      </c>
      <c r="C1302" t="s">
        <v>214</v>
      </c>
      <c r="D1302" t="s">
        <v>206</v>
      </c>
      <c r="E1302" s="361" t="s">
        <v>4114</v>
      </c>
    </row>
    <row r="1303" spans="1:5" x14ac:dyDescent="0.25">
      <c r="A1303">
        <v>4795</v>
      </c>
      <c r="B1303" t="s">
        <v>4115</v>
      </c>
      <c r="C1303" t="s">
        <v>214</v>
      </c>
      <c r="D1303" t="s">
        <v>206</v>
      </c>
      <c r="E1303" s="361" t="s">
        <v>4116</v>
      </c>
    </row>
    <row r="1304" spans="1:5" x14ac:dyDescent="0.25">
      <c r="A1304">
        <v>4796</v>
      </c>
      <c r="B1304" t="s">
        <v>4117</v>
      </c>
      <c r="C1304" t="s">
        <v>214</v>
      </c>
      <c r="D1304" t="s">
        <v>206</v>
      </c>
      <c r="E1304" s="361" t="s">
        <v>4118</v>
      </c>
    </row>
    <row r="1305" spans="1:5" x14ac:dyDescent="0.25">
      <c r="A1305">
        <v>4800</v>
      </c>
      <c r="B1305" t="s">
        <v>4119</v>
      </c>
      <c r="C1305" t="s">
        <v>214</v>
      </c>
      <c r="D1305" t="s">
        <v>206</v>
      </c>
      <c r="E1305" s="361" t="s">
        <v>4120</v>
      </c>
    </row>
    <row r="1306" spans="1:5" x14ac:dyDescent="0.25">
      <c r="A1306">
        <v>4801</v>
      </c>
      <c r="B1306" t="s">
        <v>4121</v>
      </c>
      <c r="C1306" t="s">
        <v>214</v>
      </c>
      <c r="D1306" t="s">
        <v>206</v>
      </c>
      <c r="E1306" s="361" t="s">
        <v>4122</v>
      </c>
    </row>
    <row r="1307" spans="1:5" x14ac:dyDescent="0.25">
      <c r="A1307">
        <v>4803</v>
      </c>
      <c r="B1307" t="s">
        <v>4123</v>
      </c>
      <c r="C1307" t="s">
        <v>213</v>
      </c>
      <c r="D1307" t="s">
        <v>206</v>
      </c>
      <c r="E1307" s="361" t="s">
        <v>1299</v>
      </c>
    </row>
    <row r="1308" spans="1:5" x14ac:dyDescent="0.25">
      <c r="A1308">
        <v>4804</v>
      </c>
      <c r="B1308" t="s">
        <v>4124</v>
      </c>
      <c r="C1308" t="s">
        <v>213</v>
      </c>
      <c r="D1308" t="s">
        <v>206</v>
      </c>
      <c r="E1308" s="361" t="s">
        <v>2257</v>
      </c>
    </row>
    <row r="1309" spans="1:5" x14ac:dyDescent="0.25">
      <c r="A1309">
        <v>4806</v>
      </c>
      <c r="B1309" t="s">
        <v>4125</v>
      </c>
      <c r="C1309" t="s">
        <v>213</v>
      </c>
      <c r="D1309" t="s">
        <v>206</v>
      </c>
      <c r="E1309" s="361" t="s">
        <v>4126</v>
      </c>
    </row>
    <row r="1310" spans="1:5" x14ac:dyDescent="0.25">
      <c r="A1310">
        <v>4812</v>
      </c>
      <c r="B1310" t="s">
        <v>4127</v>
      </c>
      <c r="C1310" t="s">
        <v>214</v>
      </c>
      <c r="D1310" t="s">
        <v>206</v>
      </c>
      <c r="E1310" s="361" t="s">
        <v>500</v>
      </c>
    </row>
    <row r="1311" spans="1:5" x14ac:dyDescent="0.25">
      <c r="A1311">
        <v>4813</v>
      </c>
      <c r="B1311" t="s">
        <v>4128</v>
      </c>
      <c r="C1311" t="s">
        <v>214</v>
      </c>
      <c r="D1311" t="s">
        <v>209</v>
      </c>
      <c r="E1311" s="361" t="s">
        <v>4129</v>
      </c>
    </row>
    <row r="1312" spans="1:5" x14ac:dyDescent="0.25">
      <c r="A1312">
        <v>4814</v>
      </c>
      <c r="B1312" t="s">
        <v>4130</v>
      </c>
      <c r="C1312" t="s">
        <v>208</v>
      </c>
      <c r="D1312" t="s">
        <v>206</v>
      </c>
      <c r="E1312" s="361" t="s">
        <v>4131</v>
      </c>
    </row>
    <row r="1313" spans="1:5" x14ac:dyDescent="0.25">
      <c r="A1313">
        <v>4815</v>
      </c>
      <c r="B1313" t="s">
        <v>4132</v>
      </c>
      <c r="C1313" t="s">
        <v>208</v>
      </c>
      <c r="D1313" t="s">
        <v>206</v>
      </c>
      <c r="E1313" s="361" t="s">
        <v>3791</v>
      </c>
    </row>
    <row r="1314" spans="1:5" x14ac:dyDescent="0.25">
      <c r="A1314">
        <v>4818</v>
      </c>
      <c r="B1314" t="s">
        <v>4133</v>
      </c>
      <c r="C1314" t="s">
        <v>214</v>
      </c>
      <c r="D1314" t="s">
        <v>204</v>
      </c>
      <c r="E1314" s="361" t="s">
        <v>962</v>
      </c>
    </row>
    <row r="1315" spans="1:5" x14ac:dyDescent="0.25">
      <c r="A1315">
        <v>4822</v>
      </c>
      <c r="B1315" t="s">
        <v>4134</v>
      </c>
      <c r="C1315" t="s">
        <v>214</v>
      </c>
      <c r="D1315" t="s">
        <v>206</v>
      </c>
      <c r="E1315" s="361" t="s">
        <v>963</v>
      </c>
    </row>
    <row r="1316" spans="1:5" x14ac:dyDescent="0.25">
      <c r="A1316">
        <v>4823</v>
      </c>
      <c r="B1316" t="s">
        <v>4135</v>
      </c>
      <c r="C1316" t="s">
        <v>203</v>
      </c>
      <c r="D1316" t="s">
        <v>206</v>
      </c>
      <c r="E1316" s="361" t="s">
        <v>964</v>
      </c>
    </row>
    <row r="1317" spans="1:5" x14ac:dyDescent="0.25">
      <c r="A1317">
        <v>4824</v>
      </c>
      <c r="B1317" t="s">
        <v>4136</v>
      </c>
      <c r="C1317" t="s">
        <v>203</v>
      </c>
      <c r="D1317" t="s">
        <v>206</v>
      </c>
      <c r="E1317" s="361" t="s">
        <v>965</v>
      </c>
    </row>
    <row r="1318" spans="1:5" x14ac:dyDescent="0.25">
      <c r="A1318">
        <v>4825</v>
      </c>
      <c r="B1318" t="s">
        <v>4137</v>
      </c>
      <c r="C1318" t="s">
        <v>213</v>
      </c>
      <c r="D1318" t="s">
        <v>206</v>
      </c>
      <c r="E1318" s="361" t="s">
        <v>966</v>
      </c>
    </row>
    <row r="1319" spans="1:5" x14ac:dyDescent="0.25">
      <c r="A1319">
        <v>4826</v>
      </c>
      <c r="B1319" t="s">
        <v>4138</v>
      </c>
      <c r="C1319" t="s">
        <v>213</v>
      </c>
      <c r="D1319" t="s">
        <v>206</v>
      </c>
      <c r="E1319" s="361" t="s">
        <v>967</v>
      </c>
    </row>
    <row r="1320" spans="1:5" x14ac:dyDescent="0.25">
      <c r="A1320">
        <v>4828</v>
      </c>
      <c r="B1320" t="s">
        <v>4139</v>
      </c>
      <c r="C1320" t="s">
        <v>213</v>
      </c>
      <c r="D1320" t="s">
        <v>206</v>
      </c>
      <c r="E1320" s="361" t="s">
        <v>968</v>
      </c>
    </row>
    <row r="1321" spans="1:5" x14ac:dyDescent="0.25">
      <c r="A1321">
        <v>4829</v>
      </c>
      <c r="B1321" t="s">
        <v>4140</v>
      </c>
      <c r="C1321" t="s">
        <v>213</v>
      </c>
      <c r="D1321" t="s">
        <v>206</v>
      </c>
      <c r="E1321" s="361" t="s">
        <v>969</v>
      </c>
    </row>
    <row r="1322" spans="1:5" x14ac:dyDescent="0.25">
      <c r="A1322">
        <v>4888</v>
      </c>
      <c r="B1322" t="s">
        <v>4141</v>
      </c>
      <c r="C1322" t="s">
        <v>208</v>
      </c>
      <c r="D1322" t="s">
        <v>209</v>
      </c>
      <c r="E1322" s="361" t="s">
        <v>629</v>
      </c>
    </row>
    <row r="1323" spans="1:5" x14ac:dyDescent="0.25">
      <c r="A1323">
        <v>4889</v>
      </c>
      <c r="B1323" t="s">
        <v>4142</v>
      </c>
      <c r="C1323" t="s">
        <v>208</v>
      </c>
      <c r="D1323" t="s">
        <v>209</v>
      </c>
      <c r="E1323" s="361" t="s">
        <v>1368</v>
      </c>
    </row>
    <row r="1324" spans="1:5" x14ac:dyDescent="0.25">
      <c r="A1324">
        <v>4890</v>
      </c>
      <c r="B1324" t="s">
        <v>4143</v>
      </c>
      <c r="C1324" t="s">
        <v>208</v>
      </c>
      <c r="D1324" t="s">
        <v>209</v>
      </c>
      <c r="E1324" s="361" t="s">
        <v>4144</v>
      </c>
    </row>
    <row r="1325" spans="1:5" x14ac:dyDescent="0.25">
      <c r="A1325">
        <v>4891</v>
      </c>
      <c r="B1325" t="s">
        <v>4145</v>
      </c>
      <c r="C1325" t="s">
        <v>208</v>
      </c>
      <c r="D1325" t="s">
        <v>209</v>
      </c>
      <c r="E1325" s="361" t="s">
        <v>4146</v>
      </c>
    </row>
    <row r="1326" spans="1:5" x14ac:dyDescent="0.25">
      <c r="A1326">
        <v>4892</v>
      </c>
      <c r="B1326" t="s">
        <v>4147</v>
      </c>
      <c r="C1326" t="s">
        <v>208</v>
      </c>
      <c r="D1326" t="s">
        <v>209</v>
      </c>
      <c r="E1326" s="361" t="s">
        <v>4148</v>
      </c>
    </row>
    <row r="1327" spans="1:5" x14ac:dyDescent="0.25">
      <c r="A1327">
        <v>4893</v>
      </c>
      <c r="B1327" t="s">
        <v>4149</v>
      </c>
      <c r="C1327" t="s">
        <v>208</v>
      </c>
      <c r="D1327" t="s">
        <v>209</v>
      </c>
      <c r="E1327" s="361" t="s">
        <v>795</v>
      </c>
    </row>
    <row r="1328" spans="1:5" x14ac:dyDescent="0.25">
      <c r="A1328">
        <v>4894</v>
      </c>
      <c r="B1328" t="s">
        <v>4150</v>
      </c>
      <c r="C1328" t="s">
        <v>208</v>
      </c>
      <c r="D1328" t="s">
        <v>209</v>
      </c>
      <c r="E1328" s="361" t="s">
        <v>4151</v>
      </c>
    </row>
    <row r="1329" spans="1:5" x14ac:dyDescent="0.25">
      <c r="A1329">
        <v>4902</v>
      </c>
      <c r="B1329" t="s">
        <v>4152</v>
      </c>
      <c r="C1329" t="s">
        <v>208</v>
      </c>
      <c r="D1329" t="s">
        <v>206</v>
      </c>
      <c r="E1329" s="361" t="s">
        <v>4153</v>
      </c>
    </row>
    <row r="1330" spans="1:5" x14ac:dyDescent="0.25">
      <c r="A1330">
        <v>4907</v>
      </c>
      <c r="B1330" t="s">
        <v>4154</v>
      </c>
      <c r="C1330" t="s">
        <v>208</v>
      </c>
      <c r="D1330" t="s">
        <v>206</v>
      </c>
      <c r="E1330" s="361" t="s">
        <v>4155</v>
      </c>
    </row>
    <row r="1331" spans="1:5" x14ac:dyDescent="0.25">
      <c r="A1331">
        <v>4910</v>
      </c>
      <c r="B1331" t="s">
        <v>4156</v>
      </c>
      <c r="C1331" t="s">
        <v>214</v>
      </c>
      <c r="D1331" t="s">
        <v>206</v>
      </c>
      <c r="E1331" s="361" t="s">
        <v>4157</v>
      </c>
    </row>
    <row r="1332" spans="1:5" x14ac:dyDescent="0.25">
      <c r="A1332">
        <v>4911</v>
      </c>
      <c r="B1332" t="s">
        <v>4158</v>
      </c>
      <c r="C1332" t="s">
        <v>214</v>
      </c>
      <c r="D1332" t="s">
        <v>206</v>
      </c>
      <c r="E1332" s="361" t="s">
        <v>4159</v>
      </c>
    </row>
    <row r="1333" spans="1:5" x14ac:dyDescent="0.25">
      <c r="A1333">
        <v>4914</v>
      </c>
      <c r="B1333" t="s">
        <v>4160</v>
      </c>
      <c r="C1333" t="s">
        <v>214</v>
      </c>
      <c r="D1333" t="s">
        <v>206</v>
      </c>
      <c r="E1333" s="361" t="s">
        <v>973</v>
      </c>
    </row>
    <row r="1334" spans="1:5" x14ac:dyDescent="0.25">
      <c r="A1334">
        <v>4917</v>
      </c>
      <c r="B1334" t="s">
        <v>4161</v>
      </c>
      <c r="C1334" t="s">
        <v>214</v>
      </c>
      <c r="D1334" t="s">
        <v>204</v>
      </c>
      <c r="E1334" s="361" t="s">
        <v>974</v>
      </c>
    </row>
    <row r="1335" spans="1:5" x14ac:dyDescent="0.25">
      <c r="A1335">
        <v>4922</v>
      </c>
      <c r="B1335" t="s">
        <v>4162</v>
      </c>
      <c r="C1335" t="s">
        <v>214</v>
      </c>
      <c r="D1335" t="s">
        <v>206</v>
      </c>
      <c r="E1335" s="361" t="s">
        <v>975</v>
      </c>
    </row>
    <row r="1336" spans="1:5" x14ac:dyDescent="0.25">
      <c r="A1336">
        <v>4930</v>
      </c>
      <c r="B1336" t="s">
        <v>4163</v>
      </c>
      <c r="C1336" t="s">
        <v>214</v>
      </c>
      <c r="D1336" t="s">
        <v>206</v>
      </c>
      <c r="E1336" s="361" t="s">
        <v>976</v>
      </c>
    </row>
    <row r="1337" spans="1:5" x14ac:dyDescent="0.25">
      <c r="A1337">
        <v>4943</v>
      </c>
      <c r="B1337" t="s">
        <v>4164</v>
      </c>
      <c r="C1337" t="s">
        <v>214</v>
      </c>
      <c r="D1337" t="s">
        <v>206</v>
      </c>
      <c r="E1337" s="361" t="s">
        <v>4165</v>
      </c>
    </row>
    <row r="1338" spans="1:5" x14ac:dyDescent="0.25">
      <c r="A1338">
        <v>4944</v>
      </c>
      <c r="B1338" t="s">
        <v>4166</v>
      </c>
      <c r="C1338" t="s">
        <v>214</v>
      </c>
      <c r="D1338" t="s">
        <v>206</v>
      </c>
      <c r="E1338" s="361" t="s">
        <v>4167</v>
      </c>
    </row>
    <row r="1339" spans="1:5" x14ac:dyDescent="0.25">
      <c r="A1339">
        <v>4948</v>
      </c>
      <c r="B1339" t="s">
        <v>4168</v>
      </c>
      <c r="C1339" t="s">
        <v>214</v>
      </c>
      <c r="D1339" t="s">
        <v>206</v>
      </c>
      <c r="E1339" s="361" t="s">
        <v>977</v>
      </c>
    </row>
    <row r="1340" spans="1:5" x14ac:dyDescent="0.25">
      <c r="A1340">
        <v>4962</v>
      </c>
      <c r="B1340" t="s">
        <v>4169</v>
      </c>
      <c r="C1340" t="s">
        <v>208</v>
      </c>
      <c r="D1340" t="s">
        <v>206</v>
      </c>
      <c r="E1340" s="361" t="s">
        <v>4170</v>
      </c>
    </row>
    <row r="1341" spans="1:5" x14ac:dyDescent="0.25">
      <c r="A1341">
        <v>4964</v>
      </c>
      <c r="B1341" t="s">
        <v>4171</v>
      </c>
      <c r="C1341" t="s">
        <v>208</v>
      </c>
      <c r="D1341" t="s">
        <v>206</v>
      </c>
      <c r="E1341" s="361" t="s">
        <v>4172</v>
      </c>
    </row>
    <row r="1342" spans="1:5" x14ac:dyDescent="0.25">
      <c r="A1342">
        <v>4969</v>
      </c>
      <c r="B1342" t="s">
        <v>4173</v>
      </c>
      <c r="C1342" t="s">
        <v>214</v>
      </c>
      <c r="D1342" t="s">
        <v>209</v>
      </c>
      <c r="E1342" s="361" t="s">
        <v>978</v>
      </c>
    </row>
    <row r="1343" spans="1:5" x14ac:dyDescent="0.25">
      <c r="A1343">
        <v>4977</v>
      </c>
      <c r="B1343" t="s">
        <v>4174</v>
      </c>
      <c r="C1343" t="s">
        <v>214</v>
      </c>
      <c r="D1343" t="s">
        <v>209</v>
      </c>
      <c r="E1343" s="361" t="s">
        <v>979</v>
      </c>
    </row>
    <row r="1344" spans="1:5" x14ac:dyDescent="0.25">
      <c r="A1344">
        <v>4981</v>
      </c>
      <c r="B1344" t="s">
        <v>4175</v>
      </c>
      <c r="C1344" t="s">
        <v>208</v>
      </c>
      <c r="D1344" t="s">
        <v>204</v>
      </c>
      <c r="E1344" s="361" t="s">
        <v>4176</v>
      </c>
    </row>
    <row r="1345" spans="1:5" x14ac:dyDescent="0.25">
      <c r="A1345">
        <v>4982</v>
      </c>
      <c r="B1345" t="s">
        <v>4177</v>
      </c>
      <c r="C1345" t="s">
        <v>208</v>
      </c>
      <c r="D1345" t="s">
        <v>206</v>
      </c>
      <c r="E1345" s="361" t="s">
        <v>4178</v>
      </c>
    </row>
    <row r="1346" spans="1:5" x14ac:dyDescent="0.25">
      <c r="A1346">
        <v>4987</v>
      </c>
      <c r="B1346" t="s">
        <v>4179</v>
      </c>
      <c r="C1346" t="s">
        <v>208</v>
      </c>
      <c r="D1346" t="s">
        <v>206</v>
      </c>
      <c r="E1346" s="361" t="s">
        <v>4180</v>
      </c>
    </row>
    <row r="1347" spans="1:5" x14ac:dyDescent="0.25">
      <c r="A1347">
        <v>4989</v>
      </c>
      <c r="B1347" t="s">
        <v>4181</v>
      </c>
      <c r="C1347" t="s">
        <v>208</v>
      </c>
      <c r="D1347" t="s">
        <v>206</v>
      </c>
      <c r="E1347" s="361" t="s">
        <v>4182</v>
      </c>
    </row>
    <row r="1348" spans="1:5" x14ac:dyDescent="0.25">
      <c r="A1348">
        <v>4992</v>
      </c>
      <c r="B1348" t="s">
        <v>4183</v>
      </c>
      <c r="C1348" t="s">
        <v>208</v>
      </c>
      <c r="D1348" t="s">
        <v>206</v>
      </c>
      <c r="E1348" s="361" t="s">
        <v>4184</v>
      </c>
    </row>
    <row r="1349" spans="1:5" x14ac:dyDescent="0.25">
      <c r="A1349">
        <v>4998</v>
      </c>
      <c r="B1349" t="s">
        <v>4185</v>
      </c>
      <c r="C1349" t="s">
        <v>214</v>
      </c>
      <c r="D1349" t="s">
        <v>209</v>
      </c>
      <c r="E1349" s="361" t="s">
        <v>980</v>
      </c>
    </row>
    <row r="1350" spans="1:5" x14ac:dyDescent="0.25">
      <c r="A1350">
        <v>5002</v>
      </c>
      <c r="B1350" t="s">
        <v>4186</v>
      </c>
      <c r="C1350" t="s">
        <v>214</v>
      </c>
      <c r="D1350" t="s">
        <v>209</v>
      </c>
      <c r="E1350" s="361" t="s">
        <v>981</v>
      </c>
    </row>
    <row r="1351" spans="1:5" x14ac:dyDescent="0.25">
      <c r="A1351">
        <v>5020</v>
      </c>
      <c r="B1351" t="s">
        <v>4187</v>
      </c>
      <c r="C1351" t="s">
        <v>208</v>
      </c>
      <c r="D1351" t="s">
        <v>206</v>
      </c>
      <c r="E1351" s="361" t="s">
        <v>4188</v>
      </c>
    </row>
    <row r="1352" spans="1:5" x14ac:dyDescent="0.25">
      <c r="A1352">
        <v>5028</v>
      </c>
      <c r="B1352" t="s">
        <v>4189</v>
      </c>
      <c r="C1352" t="s">
        <v>214</v>
      </c>
      <c r="D1352" t="s">
        <v>209</v>
      </c>
      <c r="E1352" s="361" t="s">
        <v>982</v>
      </c>
    </row>
    <row r="1353" spans="1:5" x14ac:dyDescent="0.25">
      <c r="A1353">
        <v>5031</v>
      </c>
      <c r="B1353" t="s">
        <v>4190</v>
      </c>
      <c r="C1353" t="s">
        <v>214</v>
      </c>
      <c r="D1353" t="s">
        <v>204</v>
      </c>
      <c r="E1353" s="361" t="s">
        <v>983</v>
      </c>
    </row>
    <row r="1354" spans="1:5" x14ac:dyDescent="0.25">
      <c r="A1354">
        <v>5033</v>
      </c>
      <c r="B1354" t="s">
        <v>4191</v>
      </c>
      <c r="C1354" t="s">
        <v>208</v>
      </c>
      <c r="D1354" t="s">
        <v>209</v>
      </c>
      <c r="E1354" s="361" t="s">
        <v>4192</v>
      </c>
    </row>
    <row r="1355" spans="1:5" x14ac:dyDescent="0.25">
      <c r="A1355">
        <v>5035</v>
      </c>
      <c r="B1355" t="s">
        <v>4193</v>
      </c>
      <c r="C1355" t="s">
        <v>208</v>
      </c>
      <c r="D1355" t="s">
        <v>209</v>
      </c>
      <c r="E1355" s="361" t="s">
        <v>4194</v>
      </c>
    </row>
    <row r="1356" spans="1:5" x14ac:dyDescent="0.25">
      <c r="A1356">
        <v>5036</v>
      </c>
      <c r="B1356" t="s">
        <v>4195</v>
      </c>
      <c r="C1356" t="s">
        <v>208</v>
      </c>
      <c r="D1356" t="s">
        <v>209</v>
      </c>
      <c r="E1356" s="361" t="s">
        <v>4196</v>
      </c>
    </row>
    <row r="1357" spans="1:5" x14ac:dyDescent="0.25">
      <c r="A1357">
        <v>5044</v>
      </c>
      <c r="B1357" t="s">
        <v>4197</v>
      </c>
      <c r="C1357" t="s">
        <v>208</v>
      </c>
      <c r="D1357" t="s">
        <v>209</v>
      </c>
      <c r="E1357" s="361" t="s">
        <v>4198</v>
      </c>
    </row>
    <row r="1358" spans="1:5" x14ac:dyDescent="0.25">
      <c r="A1358">
        <v>5045</v>
      </c>
      <c r="B1358" t="s">
        <v>4199</v>
      </c>
      <c r="C1358" t="s">
        <v>208</v>
      </c>
      <c r="D1358" t="s">
        <v>209</v>
      </c>
      <c r="E1358" s="361" t="s">
        <v>4200</v>
      </c>
    </row>
    <row r="1359" spans="1:5" x14ac:dyDescent="0.25">
      <c r="A1359">
        <v>5050</v>
      </c>
      <c r="B1359" t="s">
        <v>4201</v>
      </c>
      <c r="C1359" t="s">
        <v>208</v>
      </c>
      <c r="D1359" t="s">
        <v>209</v>
      </c>
      <c r="E1359" s="361" t="s">
        <v>984</v>
      </c>
    </row>
    <row r="1360" spans="1:5" x14ac:dyDescent="0.25">
      <c r="A1360">
        <v>5051</v>
      </c>
      <c r="B1360" t="s">
        <v>4202</v>
      </c>
      <c r="C1360" t="s">
        <v>208</v>
      </c>
      <c r="D1360" t="s">
        <v>209</v>
      </c>
      <c r="E1360" s="361" t="s">
        <v>985</v>
      </c>
    </row>
    <row r="1361" spans="1:5" x14ac:dyDescent="0.25">
      <c r="A1361">
        <v>5052</v>
      </c>
      <c r="B1361" t="s">
        <v>4203</v>
      </c>
      <c r="C1361" t="s">
        <v>208</v>
      </c>
      <c r="D1361" t="s">
        <v>209</v>
      </c>
      <c r="E1361" s="361" t="s">
        <v>986</v>
      </c>
    </row>
    <row r="1362" spans="1:5" x14ac:dyDescent="0.25">
      <c r="A1362">
        <v>5057</v>
      </c>
      <c r="B1362" t="s">
        <v>4204</v>
      </c>
      <c r="C1362" t="s">
        <v>208</v>
      </c>
      <c r="D1362" t="s">
        <v>209</v>
      </c>
      <c r="E1362" s="361" t="s">
        <v>4205</v>
      </c>
    </row>
    <row r="1363" spans="1:5" x14ac:dyDescent="0.25">
      <c r="A1363">
        <v>5059</v>
      </c>
      <c r="B1363" t="s">
        <v>4206</v>
      </c>
      <c r="C1363" t="s">
        <v>208</v>
      </c>
      <c r="D1363" t="s">
        <v>209</v>
      </c>
      <c r="E1363" s="361" t="s">
        <v>4207</v>
      </c>
    </row>
    <row r="1364" spans="1:5" x14ac:dyDescent="0.25">
      <c r="A1364">
        <v>5061</v>
      </c>
      <c r="B1364" t="s">
        <v>4208</v>
      </c>
      <c r="C1364" t="s">
        <v>203</v>
      </c>
      <c r="D1364" t="s">
        <v>204</v>
      </c>
      <c r="E1364" s="361" t="s">
        <v>987</v>
      </c>
    </row>
    <row r="1365" spans="1:5" x14ac:dyDescent="0.25">
      <c r="A1365">
        <v>5062</v>
      </c>
      <c r="B1365" t="s">
        <v>4209</v>
      </c>
      <c r="C1365" t="s">
        <v>203</v>
      </c>
      <c r="D1365" t="s">
        <v>206</v>
      </c>
      <c r="E1365" s="361" t="s">
        <v>988</v>
      </c>
    </row>
    <row r="1366" spans="1:5" x14ac:dyDescent="0.25">
      <c r="A1366">
        <v>5063</v>
      </c>
      <c r="B1366" t="s">
        <v>4210</v>
      </c>
      <c r="C1366" t="s">
        <v>203</v>
      </c>
      <c r="D1366" t="s">
        <v>206</v>
      </c>
      <c r="E1366" s="361" t="s">
        <v>989</v>
      </c>
    </row>
    <row r="1367" spans="1:5" x14ac:dyDescent="0.25">
      <c r="A1367">
        <v>5065</v>
      </c>
      <c r="B1367" t="s">
        <v>4211</v>
      </c>
      <c r="C1367" t="s">
        <v>203</v>
      </c>
      <c r="D1367" t="s">
        <v>206</v>
      </c>
      <c r="E1367" s="361" t="s">
        <v>990</v>
      </c>
    </row>
    <row r="1368" spans="1:5" x14ac:dyDescent="0.25">
      <c r="A1368">
        <v>5066</v>
      </c>
      <c r="B1368" t="s">
        <v>4212</v>
      </c>
      <c r="C1368" t="s">
        <v>203</v>
      </c>
      <c r="D1368" t="s">
        <v>206</v>
      </c>
      <c r="E1368" s="361" t="s">
        <v>991</v>
      </c>
    </row>
    <row r="1369" spans="1:5" x14ac:dyDescent="0.25">
      <c r="A1369">
        <v>5067</v>
      </c>
      <c r="B1369" t="s">
        <v>4213</v>
      </c>
      <c r="C1369" t="s">
        <v>203</v>
      </c>
      <c r="D1369" t="s">
        <v>206</v>
      </c>
      <c r="E1369" s="361" t="s">
        <v>536</v>
      </c>
    </row>
    <row r="1370" spans="1:5" x14ac:dyDescent="0.25">
      <c r="A1370">
        <v>5068</v>
      </c>
      <c r="B1370" t="s">
        <v>4214</v>
      </c>
      <c r="C1370" t="s">
        <v>203</v>
      </c>
      <c r="D1370" t="s">
        <v>206</v>
      </c>
      <c r="E1370" s="361" t="s">
        <v>992</v>
      </c>
    </row>
    <row r="1371" spans="1:5" x14ac:dyDescent="0.25">
      <c r="A1371">
        <v>5069</v>
      </c>
      <c r="B1371" t="s">
        <v>4215</v>
      </c>
      <c r="C1371" t="s">
        <v>203</v>
      </c>
      <c r="D1371" t="s">
        <v>206</v>
      </c>
      <c r="E1371" s="361" t="s">
        <v>993</v>
      </c>
    </row>
    <row r="1372" spans="1:5" x14ac:dyDescent="0.25">
      <c r="A1372">
        <v>5070</v>
      </c>
      <c r="B1372" t="s">
        <v>4216</v>
      </c>
      <c r="C1372" t="s">
        <v>203</v>
      </c>
      <c r="D1372" t="s">
        <v>206</v>
      </c>
      <c r="E1372" s="361" t="s">
        <v>994</v>
      </c>
    </row>
    <row r="1373" spans="1:5" x14ac:dyDescent="0.25">
      <c r="A1373">
        <v>5071</v>
      </c>
      <c r="B1373" t="s">
        <v>4217</v>
      </c>
      <c r="C1373" t="s">
        <v>203</v>
      </c>
      <c r="D1373" t="s">
        <v>206</v>
      </c>
      <c r="E1373" s="361" t="s">
        <v>992</v>
      </c>
    </row>
    <row r="1374" spans="1:5" x14ac:dyDescent="0.25">
      <c r="A1374">
        <v>5072</v>
      </c>
      <c r="B1374" t="s">
        <v>4218</v>
      </c>
      <c r="C1374" t="s">
        <v>203</v>
      </c>
      <c r="D1374" t="s">
        <v>206</v>
      </c>
      <c r="E1374" s="361" t="s">
        <v>892</v>
      </c>
    </row>
    <row r="1375" spans="1:5" x14ac:dyDescent="0.25">
      <c r="A1375">
        <v>5073</v>
      </c>
      <c r="B1375" t="s">
        <v>4219</v>
      </c>
      <c r="C1375" t="s">
        <v>203</v>
      </c>
      <c r="D1375" t="s">
        <v>206</v>
      </c>
      <c r="E1375" s="361" t="s">
        <v>993</v>
      </c>
    </row>
    <row r="1376" spans="1:5" x14ac:dyDescent="0.25">
      <c r="A1376">
        <v>5074</v>
      </c>
      <c r="B1376" t="s">
        <v>4220</v>
      </c>
      <c r="C1376" t="s">
        <v>203</v>
      </c>
      <c r="D1376" t="s">
        <v>206</v>
      </c>
      <c r="E1376" s="361" t="s">
        <v>995</v>
      </c>
    </row>
    <row r="1377" spans="1:5" x14ac:dyDescent="0.25">
      <c r="A1377">
        <v>5075</v>
      </c>
      <c r="B1377" t="s">
        <v>4221</v>
      </c>
      <c r="C1377" t="s">
        <v>203</v>
      </c>
      <c r="D1377" t="s">
        <v>206</v>
      </c>
      <c r="E1377" s="361" t="s">
        <v>992</v>
      </c>
    </row>
    <row r="1378" spans="1:5" x14ac:dyDescent="0.25">
      <c r="A1378">
        <v>5076</v>
      </c>
      <c r="B1378" t="s">
        <v>4222</v>
      </c>
      <c r="C1378" t="s">
        <v>203</v>
      </c>
      <c r="D1378" t="s">
        <v>206</v>
      </c>
      <c r="E1378" s="361" t="s">
        <v>996</v>
      </c>
    </row>
    <row r="1379" spans="1:5" x14ac:dyDescent="0.25">
      <c r="A1379">
        <v>5077</v>
      </c>
      <c r="B1379" t="s">
        <v>4223</v>
      </c>
      <c r="C1379" t="s">
        <v>203</v>
      </c>
      <c r="D1379" t="s">
        <v>206</v>
      </c>
      <c r="E1379" s="361" t="s">
        <v>997</v>
      </c>
    </row>
    <row r="1380" spans="1:5" x14ac:dyDescent="0.25">
      <c r="A1380">
        <v>5078</v>
      </c>
      <c r="B1380" t="s">
        <v>4224</v>
      </c>
      <c r="C1380" t="s">
        <v>203</v>
      </c>
      <c r="D1380" t="s">
        <v>206</v>
      </c>
      <c r="E1380" s="361" t="s">
        <v>998</v>
      </c>
    </row>
    <row r="1381" spans="1:5" x14ac:dyDescent="0.25">
      <c r="A1381">
        <v>5080</v>
      </c>
      <c r="B1381" t="s">
        <v>4225</v>
      </c>
      <c r="C1381" t="s">
        <v>208</v>
      </c>
      <c r="D1381" t="s">
        <v>206</v>
      </c>
      <c r="E1381" s="361" t="s">
        <v>667</v>
      </c>
    </row>
    <row r="1382" spans="1:5" x14ac:dyDescent="0.25">
      <c r="A1382">
        <v>5085</v>
      </c>
      <c r="B1382" t="s">
        <v>4226</v>
      </c>
      <c r="C1382" t="s">
        <v>208</v>
      </c>
      <c r="D1382" t="s">
        <v>206</v>
      </c>
      <c r="E1382" s="361" t="s">
        <v>4227</v>
      </c>
    </row>
    <row r="1383" spans="1:5" x14ac:dyDescent="0.25">
      <c r="A1383">
        <v>5086</v>
      </c>
      <c r="B1383" t="s">
        <v>4228</v>
      </c>
      <c r="C1383" t="s">
        <v>203</v>
      </c>
      <c r="D1383" t="s">
        <v>206</v>
      </c>
      <c r="E1383" s="361" t="s">
        <v>4229</v>
      </c>
    </row>
    <row r="1384" spans="1:5" x14ac:dyDescent="0.25">
      <c r="A1384">
        <v>5088</v>
      </c>
      <c r="B1384" t="s">
        <v>4230</v>
      </c>
      <c r="C1384" t="s">
        <v>208</v>
      </c>
      <c r="D1384" t="s">
        <v>206</v>
      </c>
      <c r="E1384" s="361" t="s">
        <v>887</v>
      </c>
    </row>
    <row r="1385" spans="1:5" x14ac:dyDescent="0.25">
      <c r="A1385">
        <v>5090</v>
      </c>
      <c r="B1385" t="s">
        <v>4231</v>
      </c>
      <c r="C1385" t="s">
        <v>208</v>
      </c>
      <c r="D1385" t="s">
        <v>204</v>
      </c>
      <c r="E1385" s="361" t="s">
        <v>4232</v>
      </c>
    </row>
    <row r="1386" spans="1:5" x14ac:dyDescent="0.25">
      <c r="A1386">
        <v>5091</v>
      </c>
      <c r="B1386" t="s">
        <v>4233</v>
      </c>
      <c r="C1386" t="s">
        <v>208</v>
      </c>
      <c r="D1386" t="s">
        <v>206</v>
      </c>
      <c r="E1386" s="361" t="s">
        <v>4234</v>
      </c>
    </row>
    <row r="1387" spans="1:5" x14ac:dyDescent="0.25">
      <c r="A1387">
        <v>5092</v>
      </c>
      <c r="B1387" t="s">
        <v>4235</v>
      </c>
      <c r="C1387" t="s">
        <v>219</v>
      </c>
      <c r="D1387" t="s">
        <v>206</v>
      </c>
      <c r="E1387" s="361" t="s">
        <v>1271</v>
      </c>
    </row>
    <row r="1388" spans="1:5" x14ac:dyDescent="0.25">
      <c r="A1388">
        <v>5093</v>
      </c>
      <c r="B1388" t="s">
        <v>4236</v>
      </c>
      <c r="C1388" t="s">
        <v>219</v>
      </c>
      <c r="D1388" t="s">
        <v>206</v>
      </c>
      <c r="E1388" s="361" t="s">
        <v>714</v>
      </c>
    </row>
    <row r="1389" spans="1:5" x14ac:dyDescent="0.25">
      <c r="A1389">
        <v>5102</v>
      </c>
      <c r="B1389" t="s">
        <v>4237</v>
      </c>
      <c r="C1389" t="s">
        <v>208</v>
      </c>
      <c r="D1389" t="s">
        <v>206</v>
      </c>
      <c r="E1389" s="361" t="s">
        <v>4238</v>
      </c>
    </row>
    <row r="1390" spans="1:5" x14ac:dyDescent="0.25">
      <c r="A1390">
        <v>5103</v>
      </c>
      <c r="B1390" t="s">
        <v>4239</v>
      </c>
      <c r="C1390" t="s">
        <v>208</v>
      </c>
      <c r="D1390" t="s">
        <v>206</v>
      </c>
      <c r="E1390" s="361" t="s">
        <v>4240</v>
      </c>
    </row>
    <row r="1391" spans="1:5" x14ac:dyDescent="0.25">
      <c r="A1391">
        <v>5104</v>
      </c>
      <c r="B1391" t="s">
        <v>4241</v>
      </c>
      <c r="C1391" t="s">
        <v>203</v>
      </c>
      <c r="D1391" t="s">
        <v>209</v>
      </c>
      <c r="E1391" s="361" t="s">
        <v>4242</v>
      </c>
    </row>
    <row r="1392" spans="1:5" x14ac:dyDescent="0.25">
      <c r="A1392">
        <v>5318</v>
      </c>
      <c r="B1392" t="s">
        <v>4243</v>
      </c>
      <c r="C1392" t="s">
        <v>207</v>
      </c>
      <c r="D1392" t="s">
        <v>204</v>
      </c>
      <c r="E1392" s="361" t="s">
        <v>1003</v>
      </c>
    </row>
    <row r="1393" spans="1:5" x14ac:dyDescent="0.25">
      <c r="A1393">
        <v>5330</v>
      </c>
      <c r="B1393" t="s">
        <v>4244</v>
      </c>
      <c r="C1393" t="s">
        <v>207</v>
      </c>
      <c r="D1393" t="s">
        <v>206</v>
      </c>
      <c r="E1393" s="361" t="s">
        <v>1004</v>
      </c>
    </row>
    <row r="1394" spans="1:5" x14ac:dyDescent="0.25">
      <c r="A1394">
        <v>6005</v>
      </c>
      <c r="B1394" t="s">
        <v>4245</v>
      </c>
      <c r="C1394" t="s">
        <v>208</v>
      </c>
      <c r="D1394" t="s">
        <v>204</v>
      </c>
      <c r="E1394" s="361" t="s">
        <v>4246</v>
      </c>
    </row>
    <row r="1395" spans="1:5" x14ac:dyDescent="0.25">
      <c r="A1395">
        <v>6006</v>
      </c>
      <c r="B1395" t="s">
        <v>4247</v>
      </c>
      <c r="C1395" t="s">
        <v>208</v>
      </c>
      <c r="D1395" t="s">
        <v>206</v>
      </c>
      <c r="E1395" s="361" t="s">
        <v>1436</v>
      </c>
    </row>
    <row r="1396" spans="1:5" x14ac:dyDescent="0.25">
      <c r="A1396">
        <v>6010</v>
      </c>
      <c r="B1396" t="s">
        <v>4248</v>
      </c>
      <c r="C1396" t="s">
        <v>208</v>
      </c>
      <c r="D1396" t="s">
        <v>206</v>
      </c>
      <c r="E1396" s="361" t="s">
        <v>4249</v>
      </c>
    </row>
    <row r="1397" spans="1:5" x14ac:dyDescent="0.25">
      <c r="A1397">
        <v>6011</v>
      </c>
      <c r="B1397" t="s">
        <v>4250</v>
      </c>
      <c r="C1397" t="s">
        <v>208</v>
      </c>
      <c r="D1397" t="s">
        <v>206</v>
      </c>
      <c r="E1397" s="361" t="s">
        <v>4251</v>
      </c>
    </row>
    <row r="1398" spans="1:5" x14ac:dyDescent="0.25">
      <c r="A1398">
        <v>6012</v>
      </c>
      <c r="B1398" t="s">
        <v>4252</v>
      </c>
      <c r="C1398" t="s">
        <v>208</v>
      </c>
      <c r="D1398" t="s">
        <v>206</v>
      </c>
      <c r="E1398" s="361" t="s">
        <v>4253</v>
      </c>
    </row>
    <row r="1399" spans="1:5" x14ac:dyDescent="0.25">
      <c r="A1399">
        <v>6013</v>
      </c>
      <c r="B1399" t="s">
        <v>4254</v>
      </c>
      <c r="C1399" t="s">
        <v>208</v>
      </c>
      <c r="D1399" t="s">
        <v>206</v>
      </c>
      <c r="E1399" s="361" t="s">
        <v>4255</v>
      </c>
    </row>
    <row r="1400" spans="1:5" x14ac:dyDescent="0.25">
      <c r="A1400">
        <v>6014</v>
      </c>
      <c r="B1400" t="s">
        <v>4256</v>
      </c>
      <c r="C1400" t="s">
        <v>208</v>
      </c>
      <c r="D1400" t="s">
        <v>206</v>
      </c>
      <c r="E1400" s="361" t="s">
        <v>4257</v>
      </c>
    </row>
    <row r="1401" spans="1:5" x14ac:dyDescent="0.25">
      <c r="A1401">
        <v>6015</v>
      </c>
      <c r="B1401" t="s">
        <v>4258</v>
      </c>
      <c r="C1401" t="s">
        <v>208</v>
      </c>
      <c r="D1401" t="s">
        <v>206</v>
      </c>
      <c r="E1401" s="361" t="s">
        <v>4259</v>
      </c>
    </row>
    <row r="1402" spans="1:5" x14ac:dyDescent="0.25">
      <c r="A1402">
        <v>6016</v>
      </c>
      <c r="B1402" t="s">
        <v>4260</v>
      </c>
      <c r="C1402" t="s">
        <v>208</v>
      </c>
      <c r="D1402" t="s">
        <v>206</v>
      </c>
      <c r="E1402" s="361" t="s">
        <v>4261</v>
      </c>
    </row>
    <row r="1403" spans="1:5" x14ac:dyDescent="0.25">
      <c r="A1403">
        <v>6017</v>
      </c>
      <c r="B1403" t="s">
        <v>4262</v>
      </c>
      <c r="C1403" t="s">
        <v>208</v>
      </c>
      <c r="D1403" t="s">
        <v>206</v>
      </c>
      <c r="E1403" s="361" t="s">
        <v>4263</v>
      </c>
    </row>
    <row r="1404" spans="1:5" x14ac:dyDescent="0.25">
      <c r="A1404">
        <v>6019</v>
      </c>
      <c r="B1404" t="s">
        <v>4264</v>
      </c>
      <c r="C1404" t="s">
        <v>208</v>
      </c>
      <c r="D1404" t="s">
        <v>206</v>
      </c>
      <c r="E1404" s="361" t="s">
        <v>4265</v>
      </c>
    </row>
    <row r="1405" spans="1:5" x14ac:dyDescent="0.25">
      <c r="A1405">
        <v>6020</v>
      </c>
      <c r="B1405" t="s">
        <v>4266</v>
      </c>
      <c r="C1405" t="s">
        <v>208</v>
      </c>
      <c r="D1405" t="s">
        <v>206</v>
      </c>
      <c r="E1405" s="361" t="s">
        <v>4267</v>
      </c>
    </row>
    <row r="1406" spans="1:5" x14ac:dyDescent="0.25">
      <c r="A1406">
        <v>6021</v>
      </c>
      <c r="B1406" t="s">
        <v>4268</v>
      </c>
      <c r="C1406" t="s">
        <v>208</v>
      </c>
      <c r="D1406" t="s">
        <v>206</v>
      </c>
      <c r="E1406" s="361" t="s">
        <v>859</v>
      </c>
    </row>
    <row r="1407" spans="1:5" x14ac:dyDescent="0.25">
      <c r="A1407">
        <v>6024</v>
      </c>
      <c r="B1407" t="s">
        <v>4269</v>
      </c>
      <c r="C1407" t="s">
        <v>208</v>
      </c>
      <c r="D1407" t="s">
        <v>206</v>
      </c>
      <c r="E1407" s="361" t="s">
        <v>4270</v>
      </c>
    </row>
    <row r="1408" spans="1:5" x14ac:dyDescent="0.25">
      <c r="A1408">
        <v>6027</v>
      </c>
      <c r="B1408" t="s">
        <v>4271</v>
      </c>
      <c r="C1408" t="s">
        <v>208</v>
      </c>
      <c r="D1408" t="s">
        <v>206</v>
      </c>
      <c r="E1408" s="361" t="s">
        <v>4272</v>
      </c>
    </row>
    <row r="1409" spans="1:5" x14ac:dyDescent="0.25">
      <c r="A1409">
        <v>6028</v>
      </c>
      <c r="B1409" t="s">
        <v>4273</v>
      </c>
      <c r="C1409" t="s">
        <v>208</v>
      </c>
      <c r="D1409" t="s">
        <v>206</v>
      </c>
      <c r="E1409" s="361" t="s">
        <v>4274</v>
      </c>
    </row>
    <row r="1410" spans="1:5" x14ac:dyDescent="0.25">
      <c r="A1410">
        <v>6029</v>
      </c>
      <c r="B1410" t="s">
        <v>4275</v>
      </c>
      <c r="C1410" t="s">
        <v>208</v>
      </c>
      <c r="D1410" t="s">
        <v>206</v>
      </c>
      <c r="E1410" s="361" t="s">
        <v>4276</v>
      </c>
    </row>
    <row r="1411" spans="1:5" x14ac:dyDescent="0.25">
      <c r="A1411">
        <v>6031</v>
      </c>
      <c r="B1411" t="s">
        <v>4277</v>
      </c>
      <c r="C1411" t="s">
        <v>208</v>
      </c>
      <c r="D1411" t="s">
        <v>204</v>
      </c>
      <c r="E1411" s="361" t="s">
        <v>4278</v>
      </c>
    </row>
    <row r="1412" spans="1:5" x14ac:dyDescent="0.25">
      <c r="A1412">
        <v>6032</v>
      </c>
      <c r="B1412" t="s">
        <v>4279</v>
      </c>
      <c r="C1412" t="s">
        <v>208</v>
      </c>
      <c r="D1412" t="s">
        <v>206</v>
      </c>
      <c r="E1412" s="361" t="s">
        <v>4280</v>
      </c>
    </row>
    <row r="1413" spans="1:5" x14ac:dyDescent="0.25">
      <c r="A1413">
        <v>6033</v>
      </c>
      <c r="B1413" t="s">
        <v>4281</v>
      </c>
      <c r="C1413" t="s">
        <v>208</v>
      </c>
      <c r="D1413" t="s">
        <v>206</v>
      </c>
      <c r="E1413" s="361" t="s">
        <v>4282</v>
      </c>
    </row>
    <row r="1414" spans="1:5" x14ac:dyDescent="0.25">
      <c r="A1414">
        <v>6034</v>
      </c>
      <c r="B1414" t="s">
        <v>4283</v>
      </c>
      <c r="C1414" t="s">
        <v>208</v>
      </c>
      <c r="D1414" t="s">
        <v>206</v>
      </c>
      <c r="E1414" s="361" t="s">
        <v>1925</v>
      </c>
    </row>
    <row r="1415" spans="1:5" x14ac:dyDescent="0.25">
      <c r="A1415">
        <v>6036</v>
      </c>
      <c r="B1415" t="s">
        <v>4284</v>
      </c>
      <c r="C1415" t="s">
        <v>208</v>
      </c>
      <c r="D1415" t="s">
        <v>206</v>
      </c>
      <c r="E1415" s="361" t="s">
        <v>1198</v>
      </c>
    </row>
    <row r="1416" spans="1:5" x14ac:dyDescent="0.25">
      <c r="A1416">
        <v>6037</v>
      </c>
      <c r="B1416" t="s">
        <v>4285</v>
      </c>
      <c r="C1416" t="s">
        <v>208</v>
      </c>
      <c r="D1416" t="s">
        <v>206</v>
      </c>
      <c r="E1416" s="361" t="s">
        <v>3441</v>
      </c>
    </row>
    <row r="1417" spans="1:5" x14ac:dyDescent="0.25">
      <c r="A1417">
        <v>6038</v>
      </c>
      <c r="B1417" t="s">
        <v>4286</v>
      </c>
      <c r="C1417" t="s">
        <v>208</v>
      </c>
      <c r="D1417" t="s">
        <v>206</v>
      </c>
      <c r="E1417" s="361" t="s">
        <v>1829</v>
      </c>
    </row>
    <row r="1418" spans="1:5" x14ac:dyDescent="0.25">
      <c r="A1418">
        <v>6046</v>
      </c>
      <c r="B1418" t="s">
        <v>4287</v>
      </c>
      <c r="C1418" t="s">
        <v>208</v>
      </c>
      <c r="D1418" t="s">
        <v>209</v>
      </c>
      <c r="E1418" s="361" t="s">
        <v>4288</v>
      </c>
    </row>
    <row r="1419" spans="1:5" x14ac:dyDescent="0.25">
      <c r="A1419">
        <v>6067</v>
      </c>
      <c r="B1419" t="s">
        <v>4289</v>
      </c>
      <c r="C1419" t="s">
        <v>208</v>
      </c>
      <c r="D1419" t="s">
        <v>209</v>
      </c>
      <c r="E1419" s="361" t="s">
        <v>4290</v>
      </c>
    </row>
    <row r="1420" spans="1:5" x14ac:dyDescent="0.25">
      <c r="A1420">
        <v>6069</v>
      </c>
      <c r="B1420" t="s">
        <v>4291</v>
      </c>
      <c r="C1420" t="s">
        <v>208</v>
      </c>
      <c r="D1420" t="s">
        <v>209</v>
      </c>
      <c r="E1420" s="361" t="s">
        <v>4292</v>
      </c>
    </row>
    <row r="1421" spans="1:5" x14ac:dyDescent="0.25">
      <c r="A1421">
        <v>6070</v>
      </c>
      <c r="B1421" t="s">
        <v>4293</v>
      </c>
      <c r="C1421" t="s">
        <v>208</v>
      </c>
      <c r="D1421" t="s">
        <v>209</v>
      </c>
      <c r="E1421" s="361" t="s">
        <v>4294</v>
      </c>
    </row>
    <row r="1422" spans="1:5" x14ac:dyDescent="0.25">
      <c r="A1422">
        <v>6076</v>
      </c>
      <c r="B1422" t="s">
        <v>4295</v>
      </c>
      <c r="C1422" t="s">
        <v>205</v>
      </c>
      <c r="D1422" t="s">
        <v>204</v>
      </c>
      <c r="E1422" s="361" t="s">
        <v>1238</v>
      </c>
    </row>
    <row r="1423" spans="1:5" x14ac:dyDescent="0.25">
      <c r="A1423">
        <v>6077</v>
      </c>
      <c r="B1423" t="s">
        <v>4296</v>
      </c>
      <c r="C1423" t="s">
        <v>205</v>
      </c>
      <c r="D1423" t="s">
        <v>206</v>
      </c>
      <c r="E1423" s="361" t="s">
        <v>4297</v>
      </c>
    </row>
    <row r="1424" spans="1:5" x14ac:dyDescent="0.25">
      <c r="A1424">
        <v>6079</v>
      </c>
      <c r="B1424" t="s">
        <v>4298</v>
      </c>
      <c r="C1424" t="s">
        <v>205</v>
      </c>
      <c r="D1424" t="s">
        <v>206</v>
      </c>
      <c r="E1424" s="361" t="s">
        <v>4297</v>
      </c>
    </row>
    <row r="1425" spans="1:5" x14ac:dyDescent="0.25">
      <c r="A1425">
        <v>6081</v>
      </c>
      <c r="B1425" t="s">
        <v>4299</v>
      </c>
      <c r="C1425" t="s">
        <v>205</v>
      </c>
      <c r="D1425" t="s">
        <v>206</v>
      </c>
      <c r="E1425" s="361" t="s">
        <v>4300</v>
      </c>
    </row>
    <row r="1426" spans="1:5" x14ac:dyDescent="0.25">
      <c r="A1426">
        <v>6085</v>
      </c>
      <c r="B1426" t="s">
        <v>4301</v>
      </c>
      <c r="C1426" t="s">
        <v>207</v>
      </c>
      <c r="D1426" t="s">
        <v>204</v>
      </c>
      <c r="E1426" s="361" t="s">
        <v>3857</v>
      </c>
    </row>
    <row r="1427" spans="1:5" x14ac:dyDescent="0.25">
      <c r="A1427">
        <v>6110</v>
      </c>
      <c r="B1427" t="s">
        <v>4302</v>
      </c>
      <c r="C1427" t="s">
        <v>212</v>
      </c>
      <c r="D1427" t="s">
        <v>206</v>
      </c>
      <c r="E1427" s="361" t="s">
        <v>835</v>
      </c>
    </row>
    <row r="1428" spans="1:5" x14ac:dyDescent="0.25">
      <c r="A1428">
        <v>6111</v>
      </c>
      <c r="B1428" t="s">
        <v>4303</v>
      </c>
      <c r="C1428" t="s">
        <v>212</v>
      </c>
      <c r="D1428" t="s">
        <v>204</v>
      </c>
      <c r="E1428" s="361" t="s">
        <v>4304</v>
      </c>
    </row>
    <row r="1429" spans="1:5" x14ac:dyDescent="0.25">
      <c r="A1429">
        <v>6114</v>
      </c>
      <c r="B1429" t="s">
        <v>4305</v>
      </c>
      <c r="C1429" t="s">
        <v>212</v>
      </c>
      <c r="D1429" t="s">
        <v>206</v>
      </c>
      <c r="E1429" s="361" t="s">
        <v>1286</v>
      </c>
    </row>
    <row r="1430" spans="1:5" x14ac:dyDescent="0.25">
      <c r="A1430">
        <v>6117</v>
      </c>
      <c r="B1430" t="s">
        <v>4306</v>
      </c>
      <c r="C1430" t="s">
        <v>212</v>
      </c>
      <c r="D1430" t="s">
        <v>206</v>
      </c>
      <c r="E1430" s="361" t="s">
        <v>1775</v>
      </c>
    </row>
    <row r="1431" spans="1:5" x14ac:dyDescent="0.25">
      <c r="A1431">
        <v>6121</v>
      </c>
      <c r="B1431" t="s">
        <v>4307</v>
      </c>
      <c r="C1431" t="s">
        <v>212</v>
      </c>
      <c r="D1431" t="s">
        <v>206</v>
      </c>
      <c r="E1431" s="361" t="s">
        <v>4304</v>
      </c>
    </row>
    <row r="1432" spans="1:5" x14ac:dyDescent="0.25">
      <c r="A1432">
        <v>6122</v>
      </c>
      <c r="B1432" t="s">
        <v>4308</v>
      </c>
      <c r="C1432" t="s">
        <v>212</v>
      </c>
      <c r="D1432" t="s">
        <v>206</v>
      </c>
      <c r="E1432" s="361" t="s">
        <v>2223</v>
      </c>
    </row>
    <row r="1433" spans="1:5" x14ac:dyDescent="0.25">
      <c r="A1433">
        <v>6127</v>
      </c>
      <c r="B1433" t="s">
        <v>4309</v>
      </c>
      <c r="C1433" t="s">
        <v>212</v>
      </c>
      <c r="D1433" t="s">
        <v>206</v>
      </c>
      <c r="E1433" s="361" t="s">
        <v>1286</v>
      </c>
    </row>
    <row r="1434" spans="1:5" x14ac:dyDescent="0.25">
      <c r="A1434">
        <v>6136</v>
      </c>
      <c r="B1434" t="s">
        <v>4310</v>
      </c>
      <c r="C1434" t="s">
        <v>208</v>
      </c>
      <c r="D1434" t="s">
        <v>204</v>
      </c>
      <c r="E1434" s="361" t="s">
        <v>1014</v>
      </c>
    </row>
    <row r="1435" spans="1:5" x14ac:dyDescent="0.25">
      <c r="A1435">
        <v>6138</v>
      </c>
      <c r="B1435" t="s">
        <v>4311</v>
      </c>
      <c r="C1435" t="s">
        <v>208</v>
      </c>
      <c r="D1435" t="s">
        <v>206</v>
      </c>
      <c r="E1435" s="361" t="s">
        <v>1321</v>
      </c>
    </row>
    <row r="1436" spans="1:5" x14ac:dyDescent="0.25">
      <c r="A1436">
        <v>6140</v>
      </c>
      <c r="B1436" t="s">
        <v>4312</v>
      </c>
      <c r="C1436" t="s">
        <v>208</v>
      </c>
      <c r="D1436" t="s">
        <v>206</v>
      </c>
      <c r="E1436" s="361" t="s">
        <v>1015</v>
      </c>
    </row>
    <row r="1437" spans="1:5" x14ac:dyDescent="0.25">
      <c r="A1437">
        <v>6141</v>
      </c>
      <c r="B1437" t="s">
        <v>4313</v>
      </c>
      <c r="C1437" t="s">
        <v>208</v>
      </c>
      <c r="D1437" t="s">
        <v>206</v>
      </c>
      <c r="E1437" s="361" t="s">
        <v>1016</v>
      </c>
    </row>
    <row r="1438" spans="1:5" x14ac:dyDescent="0.25">
      <c r="A1438">
        <v>6142</v>
      </c>
      <c r="B1438" t="s">
        <v>4314</v>
      </c>
      <c r="C1438" t="s">
        <v>208</v>
      </c>
      <c r="D1438" t="s">
        <v>206</v>
      </c>
      <c r="E1438" s="361" t="s">
        <v>719</v>
      </c>
    </row>
    <row r="1439" spans="1:5" x14ac:dyDescent="0.25">
      <c r="A1439">
        <v>6145</v>
      </c>
      <c r="B1439" t="s">
        <v>4315</v>
      </c>
      <c r="C1439" t="s">
        <v>208</v>
      </c>
      <c r="D1439" t="s">
        <v>206</v>
      </c>
      <c r="E1439" s="361" t="s">
        <v>1017</v>
      </c>
    </row>
    <row r="1440" spans="1:5" x14ac:dyDescent="0.25">
      <c r="A1440">
        <v>6146</v>
      </c>
      <c r="B1440" t="s">
        <v>4316</v>
      </c>
      <c r="C1440" t="s">
        <v>208</v>
      </c>
      <c r="D1440" t="s">
        <v>206</v>
      </c>
      <c r="E1440" s="361" t="s">
        <v>1018</v>
      </c>
    </row>
    <row r="1441" spans="1:5" x14ac:dyDescent="0.25">
      <c r="A1441">
        <v>6149</v>
      </c>
      <c r="B1441" t="s">
        <v>4317</v>
      </c>
      <c r="C1441" t="s">
        <v>208</v>
      </c>
      <c r="D1441" t="s">
        <v>206</v>
      </c>
      <c r="E1441" s="361" t="s">
        <v>1019</v>
      </c>
    </row>
    <row r="1442" spans="1:5" x14ac:dyDescent="0.25">
      <c r="A1442">
        <v>6150</v>
      </c>
      <c r="B1442" t="s">
        <v>4318</v>
      </c>
      <c r="C1442" t="s">
        <v>208</v>
      </c>
      <c r="D1442" t="s">
        <v>206</v>
      </c>
      <c r="E1442" s="361" t="s">
        <v>1020</v>
      </c>
    </row>
    <row r="1443" spans="1:5" x14ac:dyDescent="0.25">
      <c r="A1443">
        <v>6153</v>
      </c>
      <c r="B1443" t="s">
        <v>4319</v>
      </c>
      <c r="C1443" t="s">
        <v>208</v>
      </c>
      <c r="D1443" t="s">
        <v>206</v>
      </c>
      <c r="E1443" s="361" t="s">
        <v>473</v>
      </c>
    </row>
    <row r="1444" spans="1:5" x14ac:dyDescent="0.25">
      <c r="A1444">
        <v>6154</v>
      </c>
      <c r="B1444" t="s">
        <v>4320</v>
      </c>
      <c r="C1444" t="s">
        <v>208</v>
      </c>
      <c r="D1444" t="s">
        <v>206</v>
      </c>
      <c r="E1444" s="361" t="s">
        <v>1021</v>
      </c>
    </row>
    <row r="1445" spans="1:5" x14ac:dyDescent="0.25">
      <c r="A1445">
        <v>6155</v>
      </c>
      <c r="B1445" t="s">
        <v>4321</v>
      </c>
      <c r="C1445" t="s">
        <v>208</v>
      </c>
      <c r="D1445" t="s">
        <v>206</v>
      </c>
      <c r="E1445" s="361" t="s">
        <v>805</v>
      </c>
    </row>
    <row r="1446" spans="1:5" x14ac:dyDescent="0.25">
      <c r="A1446">
        <v>6156</v>
      </c>
      <c r="B1446" t="s">
        <v>4322</v>
      </c>
      <c r="C1446" t="s">
        <v>208</v>
      </c>
      <c r="D1446" t="s">
        <v>206</v>
      </c>
      <c r="E1446" s="361" t="s">
        <v>1022</v>
      </c>
    </row>
    <row r="1447" spans="1:5" x14ac:dyDescent="0.25">
      <c r="A1447">
        <v>6157</v>
      </c>
      <c r="B1447" t="s">
        <v>4323</v>
      </c>
      <c r="C1447" t="s">
        <v>208</v>
      </c>
      <c r="D1447" t="s">
        <v>206</v>
      </c>
      <c r="E1447" s="361" t="s">
        <v>1023</v>
      </c>
    </row>
    <row r="1448" spans="1:5" x14ac:dyDescent="0.25">
      <c r="A1448">
        <v>6158</v>
      </c>
      <c r="B1448" t="s">
        <v>4324</v>
      </c>
      <c r="C1448" t="s">
        <v>208</v>
      </c>
      <c r="D1448" t="s">
        <v>206</v>
      </c>
      <c r="E1448" s="361" t="s">
        <v>1024</v>
      </c>
    </row>
    <row r="1449" spans="1:5" x14ac:dyDescent="0.25">
      <c r="A1449">
        <v>6160</v>
      </c>
      <c r="B1449" t="s">
        <v>4325</v>
      </c>
      <c r="C1449" t="s">
        <v>212</v>
      </c>
      <c r="D1449" t="s">
        <v>204</v>
      </c>
      <c r="E1449" s="361" t="s">
        <v>835</v>
      </c>
    </row>
    <row r="1450" spans="1:5" x14ac:dyDescent="0.25">
      <c r="A1450">
        <v>6166</v>
      </c>
      <c r="B1450" t="s">
        <v>4326</v>
      </c>
      <c r="C1450" t="s">
        <v>212</v>
      </c>
      <c r="D1450" t="s">
        <v>206</v>
      </c>
      <c r="E1450" s="361" t="s">
        <v>4327</v>
      </c>
    </row>
    <row r="1451" spans="1:5" x14ac:dyDescent="0.25">
      <c r="A1451">
        <v>6175</v>
      </c>
      <c r="B1451" t="s">
        <v>4328</v>
      </c>
      <c r="C1451" t="s">
        <v>212</v>
      </c>
      <c r="D1451" t="s">
        <v>206</v>
      </c>
      <c r="E1451" s="361" t="s">
        <v>4329</v>
      </c>
    </row>
    <row r="1452" spans="1:5" x14ac:dyDescent="0.25">
      <c r="A1452">
        <v>6178</v>
      </c>
      <c r="B1452" t="s">
        <v>4330</v>
      </c>
      <c r="C1452" t="s">
        <v>214</v>
      </c>
      <c r="D1452" t="s">
        <v>206</v>
      </c>
      <c r="E1452" s="361" t="s">
        <v>1025</v>
      </c>
    </row>
    <row r="1453" spans="1:5" x14ac:dyDescent="0.25">
      <c r="A1453">
        <v>6180</v>
      </c>
      <c r="B1453" t="s">
        <v>4331</v>
      </c>
      <c r="C1453" t="s">
        <v>214</v>
      </c>
      <c r="D1453" t="s">
        <v>204</v>
      </c>
      <c r="E1453" s="361" t="s">
        <v>1026</v>
      </c>
    </row>
    <row r="1454" spans="1:5" x14ac:dyDescent="0.25">
      <c r="A1454">
        <v>6182</v>
      </c>
      <c r="B1454" t="s">
        <v>4332</v>
      </c>
      <c r="C1454" t="s">
        <v>214</v>
      </c>
      <c r="D1454" t="s">
        <v>206</v>
      </c>
      <c r="E1454" s="361" t="s">
        <v>1027</v>
      </c>
    </row>
    <row r="1455" spans="1:5" x14ac:dyDescent="0.25">
      <c r="A1455">
        <v>6186</v>
      </c>
      <c r="B1455" t="s">
        <v>4333</v>
      </c>
      <c r="C1455" t="s">
        <v>213</v>
      </c>
      <c r="D1455" t="s">
        <v>206</v>
      </c>
      <c r="E1455" s="361" t="s">
        <v>1028</v>
      </c>
    </row>
    <row r="1456" spans="1:5" x14ac:dyDescent="0.25">
      <c r="A1456">
        <v>6189</v>
      </c>
      <c r="B1456" t="s">
        <v>4334</v>
      </c>
      <c r="C1456" t="s">
        <v>213</v>
      </c>
      <c r="D1456" t="s">
        <v>206</v>
      </c>
      <c r="E1456" s="361" t="s">
        <v>1477</v>
      </c>
    </row>
    <row r="1457" spans="1:5" x14ac:dyDescent="0.25">
      <c r="A1457">
        <v>6193</v>
      </c>
      <c r="B1457" t="s">
        <v>4335</v>
      </c>
      <c r="C1457" t="s">
        <v>213</v>
      </c>
      <c r="D1457" t="s">
        <v>206</v>
      </c>
      <c r="E1457" s="361" t="s">
        <v>3013</v>
      </c>
    </row>
    <row r="1458" spans="1:5" x14ac:dyDescent="0.25">
      <c r="A1458">
        <v>6194</v>
      </c>
      <c r="B1458" t="s">
        <v>4336</v>
      </c>
      <c r="C1458" t="s">
        <v>213</v>
      </c>
      <c r="D1458" t="s">
        <v>206</v>
      </c>
      <c r="E1458" s="361" t="s">
        <v>881</v>
      </c>
    </row>
    <row r="1459" spans="1:5" x14ac:dyDescent="0.25">
      <c r="A1459">
        <v>6212</v>
      </c>
      <c r="B1459" t="s">
        <v>4337</v>
      </c>
      <c r="C1459" t="s">
        <v>213</v>
      </c>
      <c r="D1459" t="s">
        <v>204</v>
      </c>
      <c r="E1459" s="361" t="s">
        <v>775</v>
      </c>
    </row>
    <row r="1460" spans="1:5" x14ac:dyDescent="0.25">
      <c r="A1460">
        <v>6214</v>
      </c>
      <c r="B1460" t="s">
        <v>4338</v>
      </c>
      <c r="C1460" t="s">
        <v>214</v>
      </c>
      <c r="D1460" t="s">
        <v>206</v>
      </c>
      <c r="E1460" s="361" t="s">
        <v>1031</v>
      </c>
    </row>
    <row r="1461" spans="1:5" x14ac:dyDescent="0.25">
      <c r="A1461">
        <v>6240</v>
      </c>
      <c r="B1461" t="s">
        <v>4339</v>
      </c>
      <c r="C1461" t="s">
        <v>208</v>
      </c>
      <c r="D1461" t="s">
        <v>209</v>
      </c>
      <c r="E1461" s="361" t="s">
        <v>4340</v>
      </c>
    </row>
    <row r="1462" spans="1:5" x14ac:dyDescent="0.25">
      <c r="A1462">
        <v>6243</v>
      </c>
      <c r="B1462" t="s">
        <v>4341</v>
      </c>
      <c r="C1462" t="s">
        <v>208</v>
      </c>
      <c r="D1462" t="s">
        <v>209</v>
      </c>
      <c r="E1462" s="361" t="s">
        <v>4342</v>
      </c>
    </row>
    <row r="1463" spans="1:5" x14ac:dyDescent="0.25">
      <c r="A1463">
        <v>6294</v>
      </c>
      <c r="B1463" t="s">
        <v>4343</v>
      </c>
      <c r="C1463" t="s">
        <v>208</v>
      </c>
      <c r="D1463" t="s">
        <v>209</v>
      </c>
      <c r="E1463" s="361" t="s">
        <v>3861</v>
      </c>
    </row>
    <row r="1464" spans="1:5" x14ac:dyDescent="0.25">
      <c r="A1464">
        <v>6295</v>
      </c>
      <c r="B1464" t="s">
        <v>4344</v>
      </c>
      <c r="C1464" t="s">
        <v>208</v>
      </c>
      <c r="D1464" t="s">
        <v>209</v>
      </c>
      <c r="E1464" s="361" t="s">
        <v>1039</v>
      </c>
    </row>
    <row r="1465" spans="1:5" x14ac:dyDescent="0.25">
      <c r="A1465">
        <v>6296</v>
      </c>
      <c r="B1465" t="s">
        <v>4345</v>
      </c>
      <c r="C1465" t="s">
        <v>208</v>
      </c>
      <c r="D1465" t="s">
        <v>209</v>
      </c>
      <c r="E1465" s="361" t="s">
        <v>1695</v>
      </c>
    </row>
    <row r="1466" spans="1:5" x14ac:dyDescent="0.25">
      <c r="A1466">
        <v>6297</v>
      </c>
      <c r="B1466" t="s">
        <v>4346</v>
      </c>
      <c r="C1466" t="s">
        <v>208</v>
      </c>
      <c r="D1466" t="s">
        <v>209</v>
      </c>
      <c r="E1466" s="361" t="s">
        <v>4347</v>
      </c>
    </row>
    <row r="1467" spans="1:5" x14ac:dyDescent="0.25">
      <c r="A1467">
        <v>6298</v>
      </c>
      <c r="B1467" t="s">
        <v>4348</v>
      </c>
      <c r="C1467" t="s">
        <v>208</v>
      </c>
      <c r="D1467" t="s">
        <v>209</v>
      </c>
      <c r="E1467" s="361" t="s">
        <v>4265</v>
      </c>
    </row>
    <row r="1468" spans="1:5" x14ac:dyDescent="0.25">
      <c r="A1468">
        <v>6299</v>
      </c>
      <c r="B1468" t="s">
        <v>4349</v>
      </c>
      <c r="C1468" t="s">
        <v>208</v>
      </c>
      <c r="D1468" t="s">
        <v>209</v>
      </c>
      <c r="E1468" s="361" t="s">
        <v>4350</v>
      </c>
    </row>
    <row r="1469" spans="1:5" x14ac:dyDescent="0.25">
      <c r="A1469">
        <v>6300</v>
      </c>
      <c r="B1469" t="s">
        <v>4351</v>
      </c>
      <c r="C1469" t="s">
        <v>208</v>
      </c>
      <c r="D1469" t="s">
        <v>209</v>
      </c>
      <c r="E1469" s="361" t="s">
        <v>4352</v>
      </c>
    </row>
    <row r="1470" spans="1:5" x14ac:dyDescent="0.25">
      <c r="A1470">
        <v>6301</v>
      </c>
      <c r="B1470" t="s">
        <v>4353</v>
      </c>
      <c r="C1470" t="s">
        <v>208</v>
      </c>
      <c r="D1470" t="s">
        <v>209</v>
      </c>
      <c r="E1470" s="361" t="s">
        <v>4354</v>
      </c>
    </row>
    <row r="1471" spans="1:5" x14ac:dyDescent="0.25">
      <c r="A1471">
        <v>6302</v>
      </c>
      <c r="B1471" t="s">
        <v>4355</v>
      </c>
      <c r="C1471" t="s">
        <v>208</v>
      </c>
      <c r="D1471" t="s">
        <v>209</v>
      </c>
      <c r="E1471" s="361" t="s">
        <v>3571</v>
      </c>
    </row>
    <row r="1472" spans="1:5" x14ac:dyDescent="0.25">
      <c r="A1472">
        <v>6303</v>
      </c>
      <c r="B1472" t="s">
        <v>4356</v>
      </c>
      <c r="C1472" t="s">
        <v>208</v>
      </c>
      <c r="D1472" t="s">
        <v>209</v>
      </c>
      <c r="E1472" s="361" t="s">
        <v>4357</v>
      </c>
    </row>
    <row r="1473" spans="1:5" x14ac:dyDescent="0.25">
      <c r="A1473">
        <v>6304</v>
      </c>
      <c r="B1473" t="s">
        <v>4358</v>
      </c>
      <c r="C1473" t="s">
        <v>208</v>
      </c>
      <c r="D1473" t="s">
        <v>209</v>
      </c>
      <c r="E1473" s="361" t="s">
        <v>4359</v>
      </c>
    </row>
    <row r="1474" spans="1:5" x14ac:dyDescent="0.25">
      <c r="A1474">
        <v>6305</v>
      </c>
      <c r="B1474" t="s">
        <v>4360</v>
      </c>
      <c r="C1474" t="s">
        <v>208</v>
      </c>
      <c r="D1474" t="s">
        <v>209</v>
      </c>
      <c r="E1474" s="361" t="s">
        <v>4361</v>
      </c>
    </row>
    <row r="1475" spans="1:5" x14ac:dyDescent="0.25">
      <c r="A1475">
        <v>6306</v>
      </c>
      <c r="B1475" t="s">
        <v>4362</v>
      </c>
      <c r="C1475" t="s">
        <v>208</v>
      </c>
      <c r="D1475" t="s">
        <v>209</v>
      </c>
      <c r="E1475" s="361" t="s">
        <v>4361</v>
      </c>
    </row>
    <row r="1476" spans="1:5" x14ac:dyDescent="0.25">
      <c r="A1476">
        <v>6307</v>
      </c>
      <c r="B1476" t="s">
        <v>4363</v>
      </c>
      <c r="C1476" t="s">
        <v>208</v>
      </c>
      <c r="D1476" t="s">
        <v>209</v>
      </c>
      <c r="E1476" s="361" t="s">
        <v>4364</v>
      </c>
    </row>
    <row r="1477" spans="1:5" x14ac:dyDescent="0.25">
      <c r="A1477">
        <v>6308</v>
      </c>
      <c r="B1477" t="s">
        <v>4365</v>
      </c>
      <c r="C1477" t="s">
        <v>208</v>
      </c>
      <c r="D1477" t="s">
        <v>209</v>
      </c>
      <c r="E1477" s="361" t="s">
        <v>4364</v>
      </c>
    </row>
    <row r="1478" spans="1:5" x14ac:dyDescent="0.25">
      <c r="A1478">
        <v>6309</v>
      </c>
      <c r="B1478" t="s">
        <v>4366</v>
      </c>
      <c r="C1478" t="s">
        <v>208</v>
      </c>
      <c r="D1478" t="s">
        <v>209</v>
      </c>
      <c r="E1478" s="361" t="s">
        <v>4367</v>
      </c>
    </row>
    <row r="1479" spans="1:5" x14ac:dyDescent="0.25">
      <c r="A1479">
        <v>6310</v>
      </c>
      <c r="B1479" t="s">
        <v>4368</v>
      </c>
      <c r="C1479" t="s">
        <v>208</v>
      </c>
      <c r="D1479" t="s">
        <v>209</v>
      </c>
      <c r="E1479" s="361" t="s">
        <v>4369</v>
      </c>
    </row>
    <row r="1480" spans="1:5" x14ac:dyDescent="0.25">
      <c r="A1480">
        <v>6311</v>
      </c>
      <c r="B1480" t="s">
        <v>4370</v>
      </c>
      <c r="C1480" t="s">
        <v>208</v>
      </c>
      <c r="D1480" t="s">
        <v>209</v>
      </c>
      <c r="E1480" s="361" t="s">
        <v>4369</v>
      </c>
    </row>
    <row r="1481" spans="1:5" x14ac:dyDescent="0.25">
      <c r="A1481">
        <v>6312</v>
      </c>
      <c r="B1481" t="s">
        <v>4371</v>
      </c>
      <c r="C1481" t="s">
        <v>208</v>
      </c>
      <c r="D1481" t="s">
        <v>209</v>
      </c>
      <c r="E1481" s="361" t="s">
        <v>4369</v>
      </c>
    </row>
    <row r="1482" spans="1:5" x14ac:dyDescent="0.25">
      <c r="A1482">
        <v>6313</v>
      </c>
      <c r="B1482" t="s">
        <v>4372</v>
      </c>
      <c r="C1482" t="s">
        <v>208</v>
      </c>
      <c r="D1482" t="s">
        <v>209</v>
      </c>
      <c r="E1482" s="361" t="s">
        <v>4369</v>
      </c>
    </row>
    <row r="1483" spans="1:5" x14ac:dyDescent="0.25">
      <c r="A1483">
        <v>6314</v>
      </c>
      <c r="B1483" t="s">
        <v>4373</v>
      </c>
      <c r="C1483" t="s">
        <v>208</v>
      </c>
      <c r="D1483" t="s">
        <v>209</v>
      </c>
      <c r="E1483" s="361" t="s">
        <v>4369</v>
      </c>
    </row>
    <row r="1484" spans="1:5" x14ac:dyDescent="0.25">
      <c r="A1484">
        <v>6315</v>
      </c>
      <c r="B1484" t="s">
        <v>4374</v>
      </c>
      <c r="C1484" t="s">
        <v>208</v>
      </c>
      <c r="D1484" t="s">
        <v>209</v>
      </c>
      <c r="E1484" s="361" t="s">
        <v>4375</v>
      </c>
    </row>
    <row r="1485" spans="1:5" x14ac:dyDescent="0.25">
      <c r="A1485">
        <v>6316</v>
      </c>
      <c r="B1485" t="s">
        <v>4376</v>
      </c>
      <c r="C1485" t="s">
        <v>208</v>
      </c>
      <c r="D1485" t="s">
        <v>209</v>
      </c>
      <c r="E1485" s="361" t="s">
        <v>4375</v>
      </c>
    </row>
    <row r="1486" spans="1:5" x14ac:dyDescent="0.25">
      <c r="A1486">
        <v>6317</v>
      </c>
      <c r="B1486" t="s">
        <v>4377</v>
      </c>
      <c r="C1486" t="s">
        <v>208</v>
      </c>
      <c r="D1486" t="s">
        <v>209</v>
      </c>
      <c r="E1486" s="361" t="s">
        <v>4364</v>
      </c>
    </row>
    <row r="1487" spans="1:5" x14ac:dyDescent="0.25">
      <c r="A1487">
        <v>6318</v>
      </c>
      <c r="B1487" t="s">
        <v>4378</v>
      </c>
      <c r="C1487" t="s">
        <v>208</v>
      </c>
      <c r="D1487" t="s">
        <v>209</v>
      </c>
      <c r="E1487" s="361" t="s">
        <v>4361</v>
      </c>
    </row>
    <row r="1488" spans="1:5" x14ac:dyDescent="0.25">
      <c r="A1488">
        <v>6319</v>
      </c>
      <c r="B1488" t="s">
        <v>4379</v>
      </c>
      <c r="C1488" t="s">
        <v>208</v>
      </c>
      <c r="D1488" t="s">
        <v>209</v>
      </c>
      <c r="E1488" s="361" t="s">
        <v>4359</v>
      </c>
    </row>
    <row r="1489" spans="1:5" x14ac:dyDescent="0.25">
      <c r="A1489">
        <v>6320</v>
      </c>
      <c r="B1489" t="s">
        <v>4380</v>
      </c>
      <c r="C1489" t="s">
        <v>208</v>
      </c>
      <c r="D1489" t="s">
        <v>209</v>
      </c>
      <c r="E1489" s="361" t="s">
        <v>4357</v>
      </c>
    </row>
    <row r="1490" spans="1:5" x14ac:dyDescent="0.25">
      <c r="A1490">
        <v>6321</v>
      </c>
      <c r="B1490" t="s">
        <v>4381</v>
      </c>
      <c r="C1490" t="s">
        <v>208</v>
      </c>
      <c r="D1490" t="s">
        <v>209</v>
      </c>
      <c r="E1490" s="361" t="s">
        <v>4382</v>
      </c>
    </row>
    <row r="1491" spans="1:5" x14ac:dyDescent="0.25">
      <c r="A1491">
        <v>6322</v>
      </c>
      <c r="B1491" t="s">
        <v>4383</v>
      </c>
      <c r="C1491" t="s">
        <v>208</v>
      </c>
      <c r="D1491" t="s">
        <v>209</v>
      </c>
      <c r="E1491" s="361" t="s">
        <v>4384</v>
      </c>
    </row>
    <row r="1492" spans="1:5" x14ac:dyDescent="0.25">
      <c r="A1492">
        <v>6323</v>
      </c>
      <c r="B1492" t="s">
        <v>4385</v>
      </c>
      <c r="C1492" t="s">
        <v>208</v>
      </c>
      <c r="D1492" t="s">
        <v>209</v>
      </c>
      <c r="E1492" s="361" t="s">
        <v>4386</v>
      </c>
    </row>
    <row r="1493" spans="1:5" x14ac:dyDescent="0.25">
      <c r="A1493">
        <v>7048</v>
      </c>
      <c r="B1493" t="s">
        <v>4387</v>
      </c>
      <c r="C1493" t="s">
        <v>208</v>
      </c>
      <c r="D1493" t="s">
        <v>209</v>
      </c>
      <c r="E1493" s="361" t="s">
        <v>4388</v>
      </c>
    </row>
    <row r="1494" spans="1:5" x14ac:dyDescent="0.25">
      <c r="A1494">
        <v>7070</v>
      </c>
      <c r="B1494" t="s">
        <v>4389</v>
      </c>
      <c r="C1494" t="s">
        <v>208</v>
      </c>
      <c r="D1494" t="s">
        <v>206</v>
      </c>
      <c r="E1494" s="361" t="s">
        <v>4390</v>
      </c>
    </row>
    <row r="1495" spans="1:5" x14ac:dyDescent="0.25">
      <c r="A1495">
        <v>7088</v>
      </c>
      <c r="B1495" t="s">
        <v>4391</v>
      </c>
      <c r="C1495" t="s">
        <v>208</v>
      </c>
      <c r="D1495" t="s">
        <v>209</v>
      </c>
      <c r="E1495" s="361" t="s">
        <v>2312</v>
      </c>
    </row>
    <row r="1496" spans="1:5" x14ac:dyDescent="0.25">
      <c r="A1496">
        <v>7091</v>
      </c>
      <c r="B1496" t="s">
        <v>4392</v>
      </c>
      <c r="C1496" t="s">
        <v>208</v>
      </c>
      <c r="D1496" t="s">
        <v>206</v>
      </c>
      <c r="E1496" s="361" t="s">
        <v>4393</v>
      </c>
    </row>
    <row r="1497" spans="1:5" x14ac:dyDescent="0.25">
      <c r="A1497">
        <v>7094</v>
      </c>
      <c r="B1497" t="s">
        <v>4394</v>
      </c>
      <c r="C1497" t="s">
        <v>208</v>
      </c>
      <c r="D1497" t="s">
        <v>206</v>
      </c>
      <c r="E1497" s="361" t="s">
        <v>491</v>
      </c>
    </row>
    <row r="1498" spans="1:5" x14ac:dyDescent="0.25">
      <c r="A1498">
        <v>7097</v>
      </c>
      <c r="B1498" t="s">
        <v>4395</v>
      </c>
      <c r="C1498" t="s">
        <v>208</v>
      </c>
      <c r="D1498" t="s">
        <v>206</v>
      </c>
      <c r="E1498" s="361" t="s">
        <v>4396</v>
      </c>
    </row>
    <row r="1499" spans="1:5" x14ac:dyDescent="0.25">
      <c r="A1499">
        <v>7098</v>
      </c>
      <c r="B1499" t="s">
        <v>4397</v>
      </c>
      <c r="C1499" t="s">
        <v>208</v>
      </c>
      <c r="D1499" t="s">
        <v>206</v>
      </c>
      <c r="E1499" s="361" t="s">
        <v>1185</v>
      </c>
    </row>
    <row r="1500" spans="1:5" x14ac:dyDescent="0.25">
      <c r="A1500">
        <v>7103</v>
      </c>
      <c r="B1500" t="s">
        <v>4398</v>
      </c>
      <c r="C1500" t="s">
        <v>208</v>
      </c>
      <c r="D1500" t="s">
        <v>206</v>
      </c>
      <c r="E1500" s="361" t="s">
        <v>4399</v>
      </c>
    </row>
    <row r="1501" spans="1:5" x14ac:dyDescent="0.25">
      <c r="A1501">
        <v>7104</v>
      </c>
      <c r="B1501" t="s">
        <v>4400</v>
      </c>
      <c r="C1501" t="s">
        <v>208</v>
      </c>
      <c r="D1501" t="s">
        <v>206</v>
      </c>
      <c r="E1501" s="361" t="s">
        <v>2627</v>
      </c>
    </row>
    <row r="1502" spans="1:5" x14ac:dyDescent="0.25">
      <c r="A1502">
        <v>7105</v>
      </c>
      <c r="B1502" t="s">
        <v>4401</v>
      </c>
      <c r="C1502" t="s">
        <v>208</v>
      </c>
      <c r="D1502" t="s">
        <v>206</v>
      </c>
      <c r="E1502" s="361" t="s">
        <v>4402</v>
      </c>
    </row>
    <row r="1503" spans="1:5" x14ac:dyDescent="0.25">
      <c r="A1503">
        <v>7106</v>
      </c>
      <c r="B1503" t="s">
        <v>4403</v>
      </c>
      <c r="C1503" t="s">
        <v>208</v>
      </c>
      <c r="D1503" t="s">
        <v>206</v>
      </c>
      <c r="E1503" s="361" t="s">
        <v>4404</v>
      </c>
    </row>
    <row r="1504" spans="1:5" x14ac:dyDescent="0.25">
      <c r="A1504">
        <v>7108</v>
      </c>
      <c r="B1504" t="s">
        <v>4405</v>
      </c>
      <c r="C1504" t="s">
        <v>208</v>
      </c>
      <c r="D1504" t="s">
        <v>206</v>
      </c>
      <c r="E1504" s="361" t="s">
        <v>4406</v>
      </c>
    </row>
    <row r="1505" spans="1:5" x14ac:dyDescent="0.25">
      <c r="A1505">
        <v>7109</v>
      </c>
      <c r="B1505" t="s">
        <v>4407</v>
      </c>
      <c r="C1505" t="s">
        <v>208</v>
      </c>
      <c r="D1505" t="s">
        <v>206</v>
      </c>
      <c r="E1505" s="361" t="s">
        <v>826</v>
      </c>
    </row>
    <row r="1506" spans="1:5" x14ac:dyDescent="0.25">
      <c r="A1506">
        <v>7110</v>
      </c>
      <c r="B1506" t="s">
        <v>4408</v>
      </c>
      <c r="C1506" t="s">
        <v>208</v>
      </c>
      <c r="D1506" t="s">
        <v>206</v>
      </c>
      <c r="E1506" s="361" t="s">
        <v>4409</v>
      </c>
    </row>
    <row r="1507" spans="1:5" x14ac:dyDescent="0.25">
      <c r="A1507">
        <v>7114</v>
      </c>
      <c r="B1507" t="s">
        <v>4410</v>
      </c>
      <c r="C1507" t="s">
        <v>208</v>
      </c>
      <c r="D1507" t="s">
        <v>206</v>
      </c>
      <c r="E1507" s="361" t="s">
        <v>1672</v>
      </c>
    </row>
    <row r="1508" spans="1:5" x14ac:dyDescent="0.25">
      <c r="A1508">
        <v>7116</v>
      </c>
      <c r="B1508" t="s">
        <v>4411</v>
      </c>
      <c r="C1508" t="s">
        <v>208</v>
      </c>
      <c r="D1508" t="s">
        <v>206</v>
      </c>
      <c r="E1508" s="361" t="s">
        <v>921</v>
      </c>
    </row>
    <row r="1509" spans="1:5" x14ac:dyDescent="0.25">
      <c r="A1509">
        <v>7118</v>
      </c>
      <c r="B1509" t="s">
        <v>4412</v>
      </c>
      <c r="C1509" t="s">
        <v>208</v>
      </c>
      <c r="D1509" t="s">
        <v>206</v>
      </c>
      <c r="E1509" s="361" t="s">
        <v>4413</v>
      </c>
    </row>
    <row r="1510" spans="1:5" x14ac:dyDescent="0.25">
      <c r="A1510">
        <v>7119</v>
      </c>
      <c r="B1510" t="s">
        <v>4414</v>
      </c>
      <c r="C1510" t="s">
        <v>208</v>
      </c>
      <c r="D1510" t="s">
        <v>206</v>
      </c>
      <c r="E1510" s="361" t="s">
        <v>4415</v>
      </c>
    </row>
    <row r="1511" spans="1:5" x14ac:dyDescent="0.25">
      <c r="A1511">
        <v>7120</v>
      </c>
      <c r="B1511" t="s">
        <v>4416</v>
      </c>
      <c r="C1511" t="s">
        <v>208</v>
      </c>
      <c r="D1511" t="s">
        <v>206</v>
      </c>
      <c r="E1511" s="361" t="s">
        <v>4406</v>
      </c>
    </row>
    <row r="1512" spans="1:5" x14ac:dyDescent="0.25">
      <c r="A1512">
        <v>7121</v>
      </c>
      <c r="B1512" t="s">
        <v>4417</v>
      </c>
      <c r="C1512" t="s">
        <v>208</v>
      </c>
      <c r="D1512" t="s">
        <v>206</v>
      </c>
      <c r="E1512" s="361" t="s">
        <v>4418</v>
      </c>
    </row>
    <row r="1513" spans="1:5" x14ac:dyDescent="0.25">
      <c r="A1513">
        <v>7122</v>
      </c>
      <c r="B1513" t="s">
        <v>4419</v>
      </c>
      <c r="C1513" t="s">
        <v>208</v>
      </c>
      <c r="D1513" t="s">
        <v>206</v>
      </c>
      <c r="E1513" s="361" t="s">
        <v>778</v>
      </c>
    </row>
    <row r="1514" spans="1:5" x14ac:dyDescent="0.25">
      <c r="A1514">
        <v>7123</v>
      </c>
      <c r="B1514" t="s">
        <v>4420</v>
      </c>
      <c r="C1514" t="s">
        <v>208</v>
      </c>
      <c r="D1514" t="s">
        <v>206</v>
      </c>
      <c r="E1514" s="361" t="s">
        <v>1708</v>
      </c>
    </row>
    <row r="1515" spans="1:5" x14ac:dyDescent="0.25">
      <c r="A1515">
        <v>7126</v>
      </c>
      <c r="B1515" t="s">
        <v>4421</v>
      </c>
      <c r="C1515" t="s">
        <v>208</v>
      </c>
      <c r="D1515" t="s">
        <v>206</v>
      </c>
      <c r="E1515" s="361" t="s">
        <v>4422</v>
      </c>
    </row>
    <row r="1516" spans="1:5" x14ac:dyDescent="0.25">
      <c r="A1516">
        <v>7128</v>
      </c>
      <c r="B1516" t="s">
        <v>4423</v>
      </c>
      <c r="C1516" t="s">
        <v>208</v>
      </c>
      <c r="D1516" t="s">
        <v>206</v>
      </c>
      <c r="E1516" s="361" t="s">
        <v>2316</v>
      </c>
    </row>
    <row r="1517" spans="1:5" x14ac:dyDescent="0.25">
      <c r="A1517">
        <v>7129</v>
      </c>
      <c r="B1517" t="s">
        <v>4424</v>
      </c>
      <c r="C1517" t="s">
        <v>208</v>
      </c>
      <c r="D1517" t="s">
        <v>206</v>
      </c>
      <c r="E1517" s="361" t="s">
        <v>4425</v>
      </c>
    </row>
    <row r="1518" spans="1:5" x14ac:dyDescent="0.25">
      <c r="A1518">
        <v>7130</v>
      </c>
      <c r="B1518" t="s">
        <v>4426</v>
      </c>
      <c r="C1518" t="s">
        <v>208</v>
      </c>
      <c r="D1518" t="s">
        <v>206</v>
      </c>
      <c r="E1518" s="361" t="s">
        <v>714</v>
      </c>
    </row>
    <row r="1519" spans="1:5" x14ac:dyDescent="0.25">
      <c r="A1519">
        <v>7131</v>
      </c>
      <c r="B1519" t="s">
        <v>4427</v>
      </c>
      <c r="C1519" t="s">
        <v>208</v>
      </c>
      <c r="D1519" t="s">
        <v>206</v>
      </c>
      <c r="E1519" s="361" t="s">
        <v>4428</v>
      </c>
    </row>
    <row r="1520" spans="1:5" x14ac:dyDescent="0.25">
      <c r="A1520">
        <v>7132</v>
      </c>
      <c r="B1520" t="s">
        <v>4429</v>
      </c>
      <c r="C1520" t="s">
        <v>208</v>
      </c>
      <c r="D1520" t="s">
        <v>206</v>
      </c>
      <c r="E1520" s="361" t="s">
        <v>4430</v>
      </c>
    </row>
    <row r="1521" spans="1:5" x14ac:dyDescent="0.25">
      <c r="A1521">
        <v>7133</v>
      </c>
      <c r="B1521" t="s">
        <v>4431</v>
      </c>
      <c r="C1521" t="s">
        <v>208</v>
      </c>
      <c r="D1521" t="s">
        <v>206</v>
      </c>
      <c r="E1521" s="361" t="s">
        <v>4432</v>
      </c>
    </row>
    <row r="1522" spans="1:5" x14ac:dyDescent="0.25">
      <c r="A1522">
        <v>7135</v>
      </c>
      <c r="B1522" t="s">
        <v>4433</v>
      </c>
      <c r="C1522" t="s">
        <v>208</v>
      </c>
      <c r="D1522" t="s">
        <v>206</v>
      </c>
      <c r="E1522" s="361" t="s">
        <v>3413</v>
      </c>
    </row>
    <row r="1523" spans="1:5" x14ac:dyDescent="0.25">
      <c r="A1523">
        <v>7136</v>
      </c>
      <c r="B1523" t="s">
        <v>4434</v>
      </c>
      <c r="C1523" t="s">
        <v>208</v>
      </c>
      <c r="D1523" t="s">
        <v>206</v>
      </c>
      <c r="E1523" s="361" t="s">
        <v>4435</v>
      </c>
    </row>
    <row r="1524" spans="1:5" x14ac:dyDescent="0.25">
      <c r="A1524">
        <v>7137</v>
      </c>
      <c r="B1524" t="s">
        <v>4436</v>
      </c>
      <c r="C1524" t="s">
        <v>208</v>
      </c>
      <c r="D1524" t="s">
        <v>206</v>
      </c>
      <c r="E1524" s="361" t="s">
        <v>4437</v>
      </c>
    </row>
    <row r="1525" spans="1:5" x14ac:dyDescent="0.25">
      <c r="A1525">
        <v>7138</v>
      </c>
      <c r="B1525" t="s">
        <v>4438</v>
      </c>
      <c r="C1525" t="s">
        <v>208</v>
      </c>
      <c r="D1525" t="s">
        <v>206</v>
      </c>
      <c r="E1525" s="361" t="s">
        <v>525</v>
      </c>
    </row>
    <row r="1526" spans="1:5" x14ac:dyDescent="0.25">
      <c r="A1526">
        <v>7139</v>
      </c>
      <c r="B1526" t="s">
        <v>4439</v>
      </c>
      <c r="C1526" t="s">
        <v>208</v>
      </c>
      <c r="D1526" t="s">
        <v>206</v>
      </c>
      <c r="E1526" s="361" t="s">
        <v>2097</v>
      </c>
    </row>
    <row r="1527" spans="1:5" x14ac:dyDescent="0.25">
      <c r="A1527">
        <v>7140</v>
      </c>
      <c r="B1527" t="s">
        <v>4440</v>
      </c>
      <c r="C1527" t="s">
        <v>208</v>
      </c>
      <c r="D1527" t="s">
        <v>206</v>
      </c>
      <c r="E1527" s="361" t="s">
        <v>4441</v>
      </c>
    </row>
    <row r="1528" spans="1:5" x14ac:dyDescent="0.25">
      <c r="A1528">
        <v>7141</v>
      </c>
      <c r="B1528" t="s">
        <v>4442</v>
      </c>
      <c r="C1528" t="s">
        <v>208</v>
      </c>
      <c r="D1528" t="s">
        <v>206</v>
      </c>
      <c r="E1528" s="361" t="s">
        <v>548</v>
      </c>
    </row>
    <row r="1529" spans="1:5" x14ac:dyDescent="0.25">
      <c r="A1529">
        <v>7142</v>
      </c>
      <c r="B1529" t="s">
        <v>4443</v>
      </c>
      <c r="C1529" t="s">
        <v>208</v>
      </c>
      <c r="D1529" t="s">
        <v>206</v>
      </c>
      <c r="E1529" s="361" t="s">
        <v>4444</v>
      </c>
    </row>
    <row r="1530" spans="1:5" x14ac:dyDescent="0.25">
      <c r="A1530">
        <v>7143</v>
      </c>
      <c r="B1530" t="s">
        <v>4445</v>
      </c>
      <c r="C1530" t="s">
        <v>208</v>
      </c>
      <c r="D1530" t="s">
        <v>206</v>
      </c>
      <c r="E1530" s="361" t="s">
        <v>3109</v>
      </c>
    </row>
    <row r="1531" spans="1:5" x14ac:dyDescent="0.25">
      <c r="A1531">
        <v>7144</v>
      </c>
      <c r="B1531" t="s">
        <v>4446</v>
      </c>
      <c r="C1531" t="s">
        <v>208</v>
      </c>
      <c r="D1531" t="s">
        <v>206</v>
      </c>
      <c r="E1531" s="361" t="s">
        <v>4447</v>
      </c>
    </row>
    <row r="1532" spans="1:5" x14ac:dyDescent="0.25">
      <c r="A1532">
        <v>7145</v>
      </c>
      <c r="B1532" t="s">
        <v>4448</v>
      </c>
      <c r="C1532" t="s">
        <v>208</v>
      </c>
      <c r="D1532" t="s">
        <v>206</v>
      </c>
      <c r="E1532" s="361" t="s">
        <v>4449</v>
      </c>
    </row>
    <row r="1533" spans="1:5" x14ac:dyDescent="0.25">
      <c r="A1533">
        <v>7146</v>
      </c>
      <c r="B1533" t="s">
        <v>4450</v>
      </c>
      <c r="C1533" t="s">
        <v>208</v>
      </c>
      <c r="D1533" t="s">
        <v>206</v>
      </c>
      <c r="E1533" s="361" t="s">
        <v>4451</v>
      </c>
    </row>
    <row r="1534" spans="1:5" x14ac:dyDescent="0.25">
      <c r="A1534">
        <v>7153</v>
      </c>
      <c r="B1534" t="s">
        <v>4452</v>
      </c>
      <c r="C1534" t="s">
        <v>212</v>
      </c>
      <c r="D1534" t="s">
        <v>206</v>
      </c>
      <c r="E1534" s="361" t="s">
        <v>1900</v>
      </c>
    </row>
    <row r="1535" spans="1:5" x14ac:dyDescent="0.25">
      <c r="A1535">
        <v>7155</v>
      </c>
      <c r="B1535" t="s">
        <v>4453</v>
      </c>
      <c r="C1535" t="s">
        <v>214</v>
      </c>
      <c r="D1535" t="s">
        <v>206</v>
      </c>
      <c r="E1535" s="361" t="s">
        <v>544</v>
      </c>
    </row>
    <row r="1536" spans="1:5" x14ac:dyDescent="0.25">
      <c r="A1536">
        <v>7156</v>
      </c>
      <c r="B1536" t="s">
        <v>4454</v>
      </c>
      <c r="C1536" t="s">
        <v>214</v>
      </c>
      <c r="D1536" t="s">
        <v>204</v>
      </c>
      <c r="E1536" s="361" t="s">
        <v>4278</v>
      </c>
    </row>
    <row r="1537" spans="1:5" x14ac:dyDescent="0.25">
      <c r="A1537">
        <v>7158</v>
      </c>
      <c r="B1537" t="s">
        <v>4455</v>
      </c>
      <c r="C1537" t="s">
        <v>214</v>
      </c>
      <c r="D1537" t="s">
        <v>204</v>
      </c>
      <c r="E1537" s="361" t="s">
        <v>4456</v>
      </c>
    </row>
    <row r="1538" spans="1:5" x14ac:dyDescent="0.25">
      <c r="A1538">
        <v>7161</v>
      </c>
      <c r="B1538" t="s">
        <v>4457</v>
      </c>
      <c r="C1538" t="s">
        <v>214</v>
      </c>
      <c r="D1538" t="s">
        <v>206</v>
      </c>
      <c r="E1538" s="361" t="s">
        <v>1305</v>
      </c>
    </row>
    <row r="1539" spans="1:5" x14ac:dyDescent="0.25">
      <c r="A1539">
        <v>7162</v>
      </c>
      <c r="B1539" t="s">
        <v>4458</v>
      </c>
      <c r="C1539" t="s">
        <v>214</v>
      </c>
      <c r="D1539" t="s">
        <v>206</v>
      </c>
      <c r="E1539" s="361" t="s">
        <v>4459</v>
      </c>
    </row>
    <row r="1540" spans="1:5" x14ac:dyDescent="0.25">
      <c r="A1540">
        <v>7164</v>
      </c>
      <c r="B1540" t="s">
        <v>4460</v>
      </c>
      <c r="C1540" t="s">
        <v>214</v>
      </c>
      <c r="D1540" t="s">
        <v>206</v>
      </c>
      <c r="E1540" s="361" t="s">
        <v>1719</v>
      </c>
    </row>
    <row r="1541" spans="1:5" x14ac:dyDescent="0.25">
      <c r="A1541">
        <v>7167</v>
      </c>
      <c r="B1541" t="s">
        <v>4461</v>
      </c>
      <c r="C1541" t="s">
        <v>214</v>
      </c>
      <c r="D1541" t="s">
        <v>206</v>
      </c>
      <c r="E1541" s="361" t="s">
        <v>4229</v>
      </c>
    </row>
    <row r="1542" spans="1:5" x14ac:dyDescent="0.25">
      <c r="A1542">
        <v>7170</v>
      </c>
      <c r="B1542" t="s">
        <v>4462</v>
      </c>
      <c r="C1542" t="s">
        <v>214</v>
      </c>
      <c r="D1542" t="s">
        <v>206</v>
      </c>
      <c r="E1542" s="361" t="s">
        <v>1044</v>
      </c>
    </row>
    <row r="1543" spans="1:5" x14ac:dyDescent="0.25">
      <c r="A1543">
        <v>7173</v>
      </c>
      <c r="B1543" t="s">
        <v>4463</v>
      </c>
      <c r="C1543" t="s">
        <v>218</v>
      </c>
      <c r="D1543" t="s">
        <v>204</v>
      </c>
      <c r="E1543" s="361" t="s">
        <v>4464</v>
      </c>
    </row>
    <row r="1544" spans="1:5" x14ac:dyDescent="0.25">
      <c r="A1544">
        <v>7175</v>
      </c>
      <c r="B1544" t="s">
        <v>4465</v>
      </c>
      <c r="C1544" t="s">
        <v>208</v>
      </c>
      <c r="D1544" t="s">
        <v>206</v>
      </c>
      <c r="E1544" s="361" t="s">
        <v>844</v>
      </c>
    </row>
    <row r="1545" spans="1:5" x14ac:dyDescent="0.25">
      <c r="A1545">
        <v>7181</v>
      </c>
      <c r="B1545" t="s">
        <v>4466</v>
      </c>
      <c r="C1545" t="s">
        <v>208</v>
      </c>
      <c r="D1545" t="s">
        <v>206</v>
      </c>
      <c r="E1545" s="361" t="s">
        <v>1877</v>
      </c>
    </row>
    <row r="1546" spans="1:5" x14ac:dyDescent="0.25">
      <c r="A1546">
        <v>7184</v>
      </c>
      <c r="B1546" t="s">
        <v>4467</v>
      </c>
      <c r="C1546" t="s">
        <v>214</v>
      </c>
      <c r="D1546" t="s">
        <v>209</v>
      </c>
      <c r="E1546" s="361" t="s">
        <v>1045</v>
      </c>
    </row>
    <row r="1547" spans="1:5" x14ac:dyDescent="0.25">
      <c r="A1547">
        <v>7186</v>
      </c>
      <c r="B1547" t="s">
        <v>4468</v>
      </c>
      <c r="C1547" t="s">
        <v>208</v>
      </c>
      <c r="D1547" t="s">
        <v>204</v>
      </c>
      <c r="E1547" s="361" t="s">
        <v>1046</v>
      </c>
    </row>
    <row r="1548" spans="1:5" x14ac:dyDescent="0.25">
      <c r="A1548">
        <v>7189</v>
      </c>
      <c r="B1548" t="s">
        <v>4469</v>
      </c>
      <c r="C1548" t="s">
        <v>208</v>
      </c>
      <c r="D1548" t="s">
        <v>206</v>
      </c>
      <c r="E1548" s="361" t="s">
        <v>1047</v>
      </c>
    </row>
    <row r="1549" spans="1:5" x14ac:dyDescent="0.25">
      <c r="A1549">
        <v>7190</v>
      </c>
      <c r="B1549" t="s">
        <v>4470</v>
      </c>
      <c r="C1549" t="s">
        <v>208</v>
      </c>
      <c r="D1549" t="s">
        <v>206</v>
      </c>
      <c r="E1549" s="361" t="s">
        <v>639</v>
      </c>
    </row>
    <row r="1550" spans="1:5" x14ac:dyDescent="0.25">
      <c r="A1550">
        <v>7192</v>
      </c>
      <c r="B1550" t="s">
        <v>4471</v>
      </c>
      <c r="C1550" t="s">
        <v>208</v>
      </c>
      <c r="D1550" t="s">
        <v>206</v>
      </c>
      <c r="E1550" s="361" t="s">
        <v>1048</v>
      </c>
    </row>
    <row r="1551" spans="1:5" x14ac:dyDescent="0.25">
      <c r="A1551">
        <v>7193</v>
      </c>
      <c r="B1551" t="s">
        <v>4472</v>
      </c>
      <c r="C1551" t="s">
        <v>208</v>
      </c>
      <c r="D1551" t="s">
        <v>206</v>
      </c>
      <c r="E1551" s="361" t="s">
        <v>1049</v>
      </c>
    </row>
    <row r="1552" spans="1:5" x14ac:dyDescent="0.25">
      <c r="A1552">
        <v>7194</v>
      </c>
      <c r="B1552" t="s">
        <v>4473</v>
      </c>
      <c r="C1552" t="s">
        <v>214</v>
      </c>
      <c r="D1552" t="s">
        <v>206</v>
      </c>
      <c r="E1552" s="361" t="s">
        <v>1050</v>
      </c>
    </row>
    <row r="1553" spans="1:5" x14ac:dyDescent="0.25">
      <c r="A1553">
        <v>7195</v>
      </c>
      <c r="B1553" t="s">
        <v>4474</v>
      </c>
      <c r="C1553" t="s">
        <v>208</v>
      </c>
      <c r="D1553" t="s">
        <v>206</v>
      </c>
      <c r="E1553" s="361" t="s">
        <v>1051</v>
      </c>
    </row>
    <row r="1554" spans="1:5" x14ac:dyDescent="0.25">
      <c r="A1554">
        <v>7197</v>
      </c>
      <c r="B1554" t="s">
        <v>4475</v>
      </c>
      <c r="C1554" t="s">
        <v>208</v>
      </c>
      <c r="D1554" t="s">
        <v>206</v>
      </c>
      <c r="E1554" s="361" t="s">
        <v>1052</v>
      </c>
    </row>
    <row r="1555" spans="1:5" x14ac:dyDescent="0.25">
      <c r="A1555">
        <v>7212</v>
      </c>
      <c r="B1555" t="s">
        <v>4476</v>
      </c>
      <c r="C1555" t="s">
        <v>208</v>
      </c>
      <c r="D1555" t="s">
        <v>206</v>
      </c>
      <c r="E1555" s="361" t="s">
        <v>1053</v>
      </c>
    </row>
    <row r="1556" spans="1:5" x14ac:dyDescent="0.25">
      <c r="A1556">
        <v>7213</v>
      </c>
      <c r="B1556" t="s">
        <v>4477</v>
      </c>
      <c r="C1556" t="s">
        <v>214</v>
      </c>
      <c r="D1556" t="s">
        <v>206</v>
      </c>
      <c r="E1556" s="361" t="s">
        <v>1054</v>
      </c>
    </row>
    <row r="1557" spans="1:5" x14ac:dyDescent="0.25">
      <c r="A1557">
        <v>7214</v>
      </c>
      <c r="B1557" t="s">
        <v>4478</v>
      </c>
      <c r="C1557" t="s">
        <v>208</v>
      </c>
      <c r="D1557" t="s">
        <v>206</v>
      </c>
      <c r="E1557" s="361" t="s">
        <v>1055</v>
      </c>
    </row>
    <row r="1558" spans="1:5" x14ac:dyDescent="0.25">
      <c r="A1558">
        <v>7216</v>
      </c>
      <c r="B1558" t="s">
        <v>4479</v>
      </c>
      <c r="C1558" t="s">
        <v>208</v>
      </c>
      <c r="D1558" t="s">
        <v>206</v>
      </c>
      <c r="E1558" s="361" t="s">
        <v>1056</v>
      </c>
    </row>
    <row r="1559" spans="1:5" x14ac:dyDescent="0.25">
      <c r="A1559">
        <v>7219</v>
      </c>
      <c r="B1559" t="s">
        <v>4480</v>
      </c>
      <c r="C1559" t="s">
        <v>208</v>
      </c>
      <c r="D1559" t="s">
        <v>206</v>
      </c>
      <c r="E1559" s="361" t="s">
        <v>1057</v>
      </c>
    </row>
    <row r="1560" spans="1:5" x14ac:dyDescent="0.25">
      <c r="A1560">
        <v>7220</v>
      </c>
      <c r="B1560" t="s">
        <v>4481</v>
      </c>
      <c r="C1560" t="s">
        <v>208</v>
      </c>
      <c r="D1560" t="s">
        <v>206</v>
      </c>
      <c r="E1560" s="361" t="s">
        <v>1058</v>
      </c>
    </row>
    <row r="1561" spans="1:5" x14ac:dyDescent="0.25">
      <c r="A1561">
        <v>7223</v>
      </c>
      <c r="B1561" t="s">
        <v>4482</v>
      </c>
      <c r="C1561" t="s">
        <v>208</v>
      </c>
      <c r="D1561" t="s">
        <v>206</v>
      </c>
      <c r="E1561" s="361" t="s">
        <v>1059</v>
      </c>
    </row>
    <row r="1562" spans="1:5" x14ac:dyDescent="0.25">
      <c r="A1562">
        <v>7224</v>
      </c>
      <c r="B1562" t="s">
        <v>4483</v>
      </c>
      <c r="C1562" t="s">
        <v>208</v>
      </c>
      <c r="D1562" t="s">
        <v>206</v>
      </c>
      <c r="E1562" s="361" t="s">
        <v>1060</v>
      </c>
    </row>
    <row r="1563" spans="1:5" x14ac:dyDescent="0.25">
      <c r="A1563">
        <v>7225</v>
      </c>
      <c r="B1563" t="s">
        <v>4484</v>
      </c>
      <c r="C1563" t="s">
        <v>208</v>
      </c>
      <c r="D1563" t="s">
        <v>206</v>
      </c>
      <c r="E1563" s="361" t="s">
        <v>1061</v>
      </c>
    </row>
    <row r="1564" spans="1:5" x14ac:dyDescent="0.25">
      <c r="A1564">
        <v>7226</v>
      </c>
      <c r="B1564" t="s">
        <v>4485</v>
      </c>
      <c r="C1564" t="s">
        <v>208</v>
      </c>
      <c r="D1564" t="s">
        <v>206</v>
      </c>
      <c r="E1564" s="361" t="s">
        <v>1062</v>
      </c>
    </row>
    <row r="1565" spans="1:5" x14ac:dyDescent="0.25">
      <c r="A1565">
        <v>7227</v>
      </c>
      <c r="B1565" t="s">
        <v>4486</v>
      </c>
      <c r="C1565" t="s">
        <v>208</v>
      </c>
      <c r="D1565" t="s">
        <v>206</v>
      </c>
      <c r="E1565" s="361" t="s">
        <v>1063</v>
      </c>
    </row>
    <row r="1566" spans="1:5" x14ac:dyDescent="0.25">
      <c r="A1566">
        <v>7229</v>
      </c>
      <c r="B1566" t="s">
        <v>4487</v>
      </c>
      <c r="C1566" t="s">
        <v>208</v>
      </c>
      <c r="D1566" t="s">
        <v>206</v>
      </c>
      <c r="E1566" s="361" t="s">
        <v>1064</v>
      </c>
    </row>
    <row r="1567" spans="1:5" x14ac:dyDescent="0.25">
      <c r="A1567">
        <v>7230</v>
      </c>
      <c r="B1567" t="s">
        <v>4488</v>
      </c>
      <c r="C1567" t="s">
        <v>208</v>
      </c>
      <c r="D1567" t="s">
        <v>206</v>
      </c>
      <c r="E1567" s="361" t="s">
        <v>1065</v>
      </c>
    </row>
    <row r="1568" spans="1:5" x14ac:dyDescent="0.25">
      <c r="A1568">
        <v>7231</v>
      </c>
      <c r="B1568" t="s">
        <v>4489</v>
      </c>
      <c r="C1568" t="s">
        <v>208</v>
      </c>
      <c r="D1568" t="s">
        <v>206</v>
      </c>
      <c r="E1568" s="361" t="s">
        <v>1066</v>
      </c>
    </row>
    <row r="1569" spans="1:5" x14ac:dyDescent="0.25">
      <c r="A1569">
        <v>7233</v>
      </c>
      <c r="B1569" t="s">
        <v>4490</v>
      </c>
      <c r="C1569" t="s">
        <v>208</v>
      </c>
      <c r="D1569" t="s">
        <v>206</v>
      </c>
      <c r="E1569" s="361" t="s">
        <v>1067</v>
      </c>
    </row>
    <row r="1570" spans="1:5" x14ac:dyDescent="0.25">
      <c r="A1570">
        <v>7234</v>
      </c>
      <c r="B1570" t="s">
        <v>4491</v>
      </c>
      <c r="C1570" t="s">
        <v>208</v>
      </c>
      <c r="D1570" t="s">
        <v>206</v>
      </c>
      <c r="E1570" s="361" t="s">
        <v>1068</v>
      </c>
    </row>
    <row r="1571" spans="1:5" x14ac:dyDescent="0.25">
      <c r="A1571">
        <v>7237</v>
      </c>
      <c r="B1571" t="s">
        <v>4492</v>
      </c>
      <c r="C1571" t="s">
        <v>208</v>
      </c>
      <c r="D1571" t="s">
        <v>206</v>
      </c>
      <c r="E1571" s="361" t="s">
        <v>1069</v>
      </c>
    </row>
    <row r="1572" spans="1:5" x14ac:dyDescent="0.25">
      <c r="A1572">
        <v>7243</v>
      </c>
      <c r="B1572" t="s">
        <v>4493</v>
      </c>
      <c r="C1572" t="s">
        <v>214</v>
      </c>
      <c r="D1572" t="s">
        <v>206</v>
      </c>
      <c r="E1572" s="361" t="s">
        <v>3437</v>
      </c>
    </row>
    <row r="1573" spans="1:5" x14ac:dyDescent="0.25">
      <c r="A1573">
        <v>7245</v>
      </c>
      <c r="B1573" t="s">
        <v>4494</v>
      </c>
      <c r="C1573" t="s">
        <v>208</v>
      </c>
      <c r="D1573" t="s">
        <v>206</v>
      </c>
      <c r="E1573" s="361" t="s">
        <v>4495</v>
      </c>
    </row>
    <row r="1574" spans="1:5" x14ac:dyDescent="0.25">
      <c r="A1574">
        <v>7246</v>
      </c>
      <c r="B1574" t="s">
        <v>4496</v>
      </c>
      <c r="C1574" t="s">
        <v>208</v>
      </c>
      <c r="D1574" t="s">
        <v>206</v>
      </c>
      <c r="E1574" s="361" t="s">
        <v>4497</v>
      </c>
    </row>
    <row r="1575" spans="1:5" x14ac:dyDescent="0.25">
      <c r="A1575">
        <v>7247</v>
      </c>
      <c r="B1575" t="s">
        <v>4498</v>
      </c>
      <c r="C1575" t="s">
        <v>212</v>
      </c>
      <c r="D1575" t="s">
        <v>209</v>
      </c>
      <c r="E1575" s="361" t="s">
        <v>1071</v>
      </c>
    </row>
    <row r="1576" spans="1:5" x14ac:dyDescent="0.25">
      <c r="A1576">
        <v>7252</v>
      </c>
      <c r="B1576" t="s">
        <v>4499</v>
      </c>
      <c r="C1576" t="s">
        <v>212</v>
      </c>
      <c r="D1576" t="s">
        <v>209</v>
      </c>
      <c r="E1576" s="361" t="s">
        <v>1071</v>
      </c>
    </row>
    <row r="1577" spans="1:5" x14ac:dyDescent="0.25">
      <c r="A1577">
        <v>7253</v>
      </c>
      <c r="B1577" t="s">
        <v>4500</v>
      </c>
      <c r="C1577" t="s">
        <v>205</v>
      </c>
      <c r="D1577" t="s">
        <v>206</v>
      </c>
      <c r="E1577" s="361" t="s">
        <v>1072</v>
      </c>
    </row>
    <row r="1578" spans="1:5" x14ac:dyDescent="0.25">
      <c r="A1578">
        <v>7256</v>
      </c>
      <c r="B1578" t="s">
        <v>4501</v>
      </c>
      <c r="C1578" t="s">
        <v>208</v>
      </c>
      <c r="D1578" t="s">
        <v>206</v>
      </c>
      <c r="E1578" s="361" t="s">
        <v>1809</v>
      </c>
    </row>
    <row r="1579" spans="1:5" x14ac:dyDescent="0.25">
      <c r="A1579">
        <v>7258</v>
      </c>
      <c r="B1579" t="s">
        <v>4502</v>
      </c>
      <c r="C1579" t="s">
        <v>208</v>
      </c>
      <c r="D1579" t="s">
        <v>206</v>
      </c>
      <c r="E1579" s="361" t="s">
        <v>2084</v>
      </c>
    </row>
    <row r="1580" spans="1:5" x14ac:dyDescent="0.25">
      <c r="A1580">
        <v>7260</v>
      </c>
      <c r="B1580" t="s">
        <v>4503</v>
      </c>
      <c r="C1580" t="s">
        <v>208</v>
      </c>
      <c r="D1580" t="s">
        <v>206</v>
      </c>
      <c r="E1580" s="361" t="s">
        <v>4504</v>
      </c>
    </row>
    <row r="1581" spans="1:5" x14ac:dyDescent="0.25">
      <c r="A1581">
        <v>7267</v>
      </c>
      <c r="B1581" t="s">
        <v>4505</v>
      </c>
      <c r="C1581" t="s">
        <v>208</v>
      </c>
      <c r="D1581" t="s">
        <v>206</v>
      </c>
      <c r="E1581" s="361" t="s">
        <v>1596</v>
      </c>
    </row>
    <row r="1582" spans="1:5" x14ac:dyDescent="0.25">
      <c r="A1582">
        <v>7268</v>
      </c>
      <c r="B1582" t="s">
        <v>4506</v>
      </c>
      <c r="C1582" t="s">
        <v>208</v>
      </c>
      <c r="D1582" t="s">
        <v>206</v>
      </c>
      <c r="E1582" s="361" t="s">
        <v>4507</v>
      </c>
    </row>
    <row r="1583" spans="1:5" x14ac:dyDescent="0.25">
      <c r="A1583">
        <v>7270</v>
      </c>
      <c r="B1583" t="s">
        <v>4508</v>
      </c>
      <c r="C1583" t="s">
        <v>208</v>
      </c>
      <c r="D1583" t="s">
        <v>206</v>
      </c>
      <c r="E1583" s="361" t="s">
        <v>1699</v>
      </c>
    </row>
    <row r="1584" spans="1:5" x14ac:dyDescent="0.25">
      <c r="A1584">
        <v>7271</v>
      </c>
      <c r="B1584" t="s">
        <v>4509</v>
      </c>
      <c r="C1584" t="s">
        <v>208</v>
      </c>
      <c r="D1584" t="s">
        <v>204</v>
      </c>
      <c r="E1584" s="361" t="s">
        <v>1416</v>
      </c>
    </row>
    <row r="1585" spans="1:5" x14ac:dyDescent="0.25">
      <c r="A1585">
        <v>7272</v>
      </c>
      <c r="B1585" t="s">
        <v>4510</v>
      </c>
      <c r="C1585" t="s">
        <v>208</v>
      </c>
      <c r="D1585" t="s">
        <v>206</v>
      </c>
      <c r="E1585" s="361" t="s">
        <v>735</v>
      </c>
    </row>
    <row r="1586" spans="1:5" x14ac:dyDescent="0.25">
      <c r="A1586">
        <v>7274</v>
      </c>
      <c r="B1586" t="s">
        <v>4511</v>
      </c>
      <c r="C1586" t="s">
        <v>208</v>
      </c>
      <c r="D1586" t="s">
        <v>206</v>
      </c>
      <c r="E1586" s="361" t="s">
        <v>4512</v>
      </c>
    </row>
    <row r="1587" spans="1:5" x14ac:dyDescent="0.25">
      <c r="A1587">
        <v>7288</v>
      </c>
      <c r="B1587" t="s">
        <v>4513</v>
      </c>
      <c r="C1587" t="s">
        <v>207</v>
      </c>
      <c r="D1587" t="s">
        <v>206</v>
      </c>
      <c r="E1587" s="361" t="s">
        <v>4514</v>
      </c>
    </row>
    <row r="1588" spans="1:5" x14ac:dyDescent="0.25">
      <c r="A1588">
        <v>7292</v>
      </c>
      <c r="B1588" t="s">
        <v>4515</v>
      </c>
      <c r="C1588" t="s">
        <v>207</v>
      </c>
      <c r="D1588" t="s">
        <v>204</v>
      </c>
      <c r="E1588" s="361" t="s">
        <v>4516</v>
      </c>
    </row>
    <row r="1589" spans="1:5" x14ac:dyDescent="0.25">
      <c r="A1589">
        <v>7293</v>
      </c>
      <c r="B1589" t="s">
        <v>4517</v>
      </c>
      <c r="C1589" t="s">
        <v>207</v>
      </c>
      <c r="D1589" t="s">
        <v>206</v>
      </c>
      <c r="E1589" s="361" t="s">
        <v>4518</v>
      </c>
    </row>
    <row r="1590" spans="1:5" x14ac:dyDescent="0.25">
      <c r="A1590">
        <v>7304</v>
      </c>
      <c r="B1590" t="s">
        <v>4519</v>
      </c>
      <c r="C1590" t="s">
        <v>207</v>
      </c>
      <c r="D1590" t="s">
        <v>206</v>
      </c>
      <c r="E1590" s="361" t="s">
        <v>4520</v>
      </c>
    </row>
    <row r="1591" spans="1:5" x14ac:dyDescent="0.25">
      <c r="A1591">
        <v>7306</v>
      </c>
      <c r="B1591" t="s">
        <v>4521</v>
      </c>
      <c r="C1591" t="s">
        <v>207</v>
      </c>
      <c r="D1591" t="s">
        <v>206</v>
      </c>
      <c r="E1591" s="361" t="s">
        <v>4522</v>
      </c>
    </row>
    <row r="1592" spans="1:5" x14ac:dyDescent="0.25">
      <c r="A1592">
        <v>7307</v>
      </c>
      <c r="B1592" t="s">
        <v>4523</v>
      </c>
      <c r="C1592" t="s">
        <v>207</v>
      </c>
      <c r="D1592" t="s">
        <v>206</v>
      </c>
      <c r="E1592" s="361" t="s">
        <v>4524</v>
      </c>
    </row>
    <row r="1593" spans="1:5" x14ac:dyDescent="0.25">
      <c r="A1593">
        <v>7311</v>
      </c>
      <c r="B1593" t="s">
        <v>4525</v>
      </c>
      <c r="C1593" t="s">
        <v>207</v>
      </c>
      <c r="D1593" t="s">
        <v>206</v>
      </c>
      <c r="E1593" s="361" t="s">
        <v>4526</v>
      </c>
    </row>
    <row r="1594" spans="1:5" x14ac:dyDescent="0.25">
      <c r="A1594">
        <v>7313</v>
      </c>
      <c r="B1594" t="s">
        <v>4527</v>
      </c>
      <c r="C1594" t="s">
        <v>207</v>
      </c>
      <c r="D1594" t="s">
        <v>206</v>
      </c>
      <c r="E1594" s="361" t="s">
        <v>4528</v>
      </c>
    </row>
    <row r="1595" spans="1:5" x14ac:dyDescent="0.25">
      <c r="A1595">
        <v>7314</v>
      </c>
      <c r="B1595" t="s">
        <v>4529</v>
      </c>
      <c r="C1595" t="s">
        <v>207</v>
      </c>
      <c r="D1595" t="s">
        <v>206</v>
      </c>
      <c r="E1595" s="361" t="s">
        <v>4530</v>
      </c>
    </row>
    <row r="1596" spans="1:5" x14ac:dyDescent="0.25">
      <c r="A1596">
        <v>7317</v>
      </c>
      <c r="B1596" t="s">
        <v>4531</v>
      </c>
      <c r="C1596" t="s">
        <v>203</v>
      </c>
      <c r="D1596" t="s">
        <v>206</v>
      </c>
      <c r="E1596" s="361" t="s">
        <v>4532</v>
      </c>
    </row>
    <row r="1597" spans="1:5" x14ac:dyDescent="0.25">
      <c r="A1597">
        <v>7319</v>
      </c>
      <c r="B1597" t="s">
        <v>4533</v>
      </c>
      <c r="C1597" t="s">
        <v>207</v>
      </c>
      <c r="D1597" t="s">
        <v>206</v>
      </c>
      <c r="E1597" s="361" t="s">
        <v>1009</v>
      </c>
    </row>
    <row r="1598" spans="1:5" x14ac:dyDescent="0.25">
      <c r="A1598">
        <v>7334</v>
      </c>
      <c r="B1598" t="s">
        <v>4534</v>
      </c>
      <c r="C1598" t="s">
        <v>207</v>
      </c>
      <c r="D1598" t="s">
        <v>206</v>
      </c>
      <c r="E1598" s="361" t="s">
        <v>4535</v>
      </c>
    </row>
    <row r="1599" spans="1:5" x14ac:dyDescent="0.25">
      <c r="A1599">
        <v>7340</v>
      </c>
      <c r="B1599" t="s">
        <v>4536</v>
      </c>
      <c r="C1599" t="s">
        <v>207</v>
      </c>
      <c r="D1599" t="s">
        <v>206</v>
      </c>
      <c r="E1599" s="361" t="s">
        <v>4537</v>
      </c>
    </row>
    <row r="1600" spans="1:5" x14ac:dyDescent="0.25">
      <c r="A1600">
        <v>7342</v>
      </c>
      <c r="B1600" t="s">
        <v>4538</v>
      </c>
      <c r="C1600" t="s">
        <v>203</v>
      </c>
      <c r="D1600" t="s">
        <v>206</v>
      </c>
      <c r="E1600" s="361" t="s">
        <v>831</v>
      </c>
    </row>
    <row r="1601" spans="1:5" x14ac:dyDescent="0.25">
      <c r="A1601">
        <v>7343</v>
      </c>
      <c r="B1601" t="s">
        <v>4539</v>
      </c>
      <c r="C1601" t="s">
        <v>207</v>
      </c>
      <c r="D1601" t="s">
        <v>206</v>
      </c>
      <c r="E1601" s="361" t="s">
        <v>3159</v>
      </c>
    </row>
    <row r="1602" spans="1:5" x14ac:dyDescent="0.25">
      <c r="A1602">
        <v>7348</v>
      </c>
      <c r="B1602" t="s">
        <v>4540</v>
      </c>
      <c r="C1602" t="s">
        <v>207</v>
      </c>
      <c r="D1602" t="s">
        <v>206</v>
      </c>
      <c r="E1602" s="361" t="s">
        <v>1080</v>
      </c>
    </row>
    <row r="1603" spans="1:5" x14ac:dyDescent="0.25">
      <c r="A1603">
        <v>7350</v>
      </c>
      <c r="B1603" t="s">
        <v>4541</v>
      </c>
      <c r="C1603" t="s">
        <v>207</v>
      </c>
      <c r="D1603" t="s">
        <v>206</v>
      </c>
      <c r="E1603" s="361" t="s">
        <v>1081</v>
      </c>
    </row>
    <row r="1604" spans="1:5" x14ac:dyDescent="0.25">
      <c r="A1604">
        <v>7353</v>
      </c>
      <c r="B1604" t="s">
        <v>4542</v>
      </c>
      <c r="C1604" t="s">
        <v>207</v>
      </c>
      <c r="D1604" t="s">
        <v>206</v>
      </c>
      <c r="E1604" s="361" t="s">
        <v>1082</v>
      </c>
    </row>
    <row r="1605" spans="1:5" x14ac:dyDescent="0.25">
      <c r="A1605">
        <v>7356</v>
      </c>
      <c r="B1605" t="s">
        <v>4543</v>
      </c>
      <c r="C1605" t="s">
        <v>207</v>
      </c>
      <c r="D1605" t="s">
        <v>204</v>
      </c>
      <c r="E1605" s="361" t="s">
        <v>1083</v>
      </c>
    </row>
    <row r="1606" spans="1:5" x14ac:dyDescent="0.25">
      <c r="A1606">
        <v>7524</v>
      </c>
      <c r="B1606" t="s">
        <v>4544</v>
      </c>
      <c r="C1606" t="s">
        <v>208</v>
      </c>
      <c r="D1606" t="s">
        <v>206</v>
      </c>
      <c r="E1606" s="361" t="s">
        <v>4545</v>
      </c>
    </row>
    <row r="1607" spans="1:5" x14ac:dyDescent="0.25">
      <c r="A1607">
        <v>7525</v>
      </c>
      <c r="B1607" t="s">
        <v>4546</v>
      </c>
      <c r="C1607" t="s">
        <v>208</v>
      </c>
      <c r="D1607" t="s">
        <v>206</v>
      </c>
      <c r="E1607" s="361" t="s">
        <v>4547</v>
      </c>
    </row>
    <row r="1608" spans="1:5" x14ac:dyDescent="0.25">
      <c r="A1608">
        <v>7528</v>
      </c>
      <c r="B1608" t="s">
        <v>4548</v>
      </c>
      <c r="C1608" t="s">
        <v>208</v>
      </c>
      <c r="D1608" t="s">
        <v>204</v>
      </c>
      <c r="E1608" s="361" t="s">
        <v>4549</v>
      </c>
    </row>
    <row r="1609" spans="1:5" x14ac:dyDescent="0.25">
      <c r="A1609">
        <v>7543</v>
      </c>
      <c r="B1609" t="s">
        <v>4550</v>
      </c>
      <c r="C1609" t="s">
        <v>208</v>
      </c>
      <c r="D1609" t="s">
        <v>206</v>
      </c>
      <c r="E1609" s="361" t="s">
        <v>1085</v>
      </c>
    </row>
    <row r="1610" spans="1:5" x14ac:dyDescent="0.25">
      <c r="A1610">
        <v>7552</v>
      </c>
      <c r="B1610" t="s">
        <v>4551</v>
      </c>
      <c r="C1610" t="s">
        <v>208</v>
      </c>
      <c r="D1610" t="s">
        <v>206</v>
      </c>
      <c r="E1610" s="361" t="s">
        <v>1086</v>
      </c>
    </row>
    <row r="1611" spans="1:5" x14ac:dyDescent="0.25">
      <c r="A1611">
        <v>7568</v>
      </c>
      <c r="B1611" t="s">
        <v>4552</v>
      </c>
      <c r="C1611" t="s">
        <v>208</v>
      </c>
      <c r="D1611" t="s">
        <v>206</v>
      </c>
      <c r="E1611" s="361" t="s">
        <v>624</v>
      </c>
    </row>
    <row r="1612" spans="1:5" x14ac:dyDescent="0.25">
      <c r="A1612">
        <v>7569</v>
      </c>
      <c r="B1612" t="s">
        <v>4553</v>
      </c>
      <c r="C1612" t="s">
        <v>208</v>
      </c>
      <c r="D1612" t="s">
        <v>206</v>
      </c>
      <c r="E1612" s="361" t="s">
        <v>1087</v>
      </c>
    </row>
    <row r="1613" spans="1:5" x14ac:dyDescent="0.25">
      <c r="A1613">
        <v>7572</v>
      </c>
      <c r="B1613" t="s">
        <v>4554</v>
      </c>
      <c r="C1613" t="s">
        <v>208</v>
      </c>
      <c r="D1613" t="s">
        <v>206</v>
      </c>
      <c r="E1613" s="361" t="s">
        <v>1088</v>
      </c>
    </row>
    <row r="1614" spans="1:5" x14ac:dyDescent="0.25">
      <c r="A1614">
        <v>7576</v>
      </c>
      <c r="B1614" t="s">
        <v>4555</v>
      </c>
      <c r="C1614" t="s">
        <v>208</v>
      </c>
      <c r="D1614" t="s">
        <v>206</v>
      </c>
      <c r="E1614" s="361" t="s">
        <v>1089</v>
      </c>
    </row>
    <row r="1615" spans="1:5" x14ac:dyDescent="0.25">
      <c r="A1615">
        <v>7581</v>
      </c>
      <c r="B1615" t="s">
        <v>4556</v>
      </c>
      <c r="C1615" t="s">
        <v>208</v>
      </c>
      <c r="D1615" t="s">
        <v>206</v>
      </c>
      <c r="E1615" s="361" t="s">
        <v>749</v>
      </c>
    </row>
    <row r="1616" spans="1:5" x14ac:dyDescent="0.25">
      <c r="A1616">
        <v>7583</v>
      </c>
      <c r="B1616" t="s">
        <v>4557</v>
      </c>
      <c r="C1616" t="s">
        <v>208</v>
      </c>
      <c r="D1616" t="s">
        <v>206</v>
      </c>
      <c r="E1616" s="361" t="s">
        <v>1090</v>
      </c>
    </row>
    <row r="1617" spans="1:5" x14ac:dyDescent="0.25">
      <c r="A1617">
        <v>7584</v>
      </c>
      <c r="B1617" t="s">
        <v>4558</v>
      </c>
      <c r="C1617" t="s">
        <v>208</v>
      </c>
      <c r="D1617" t="s">
        <v>206</v>
      </c>
      <c r="E1617" s="361" t="s">
        <v>1091</v>
      </c>
    </row>
    <row r="1618" spans="1:5" x14ac:dyDescent="0.25">
      <c r="A1618">
        <v>7588</v>
      </c>
      <c r="B1618" t="s">
        <v>4559</v>
      </c>
      <c r="C1618" t="s">
        <v>208</v>
      </c>
      <c r="D1618" t="s">
        <v>204</v>
      </c>
      <c r="E1618" s="361" t="s">
        <v>4560</v>
      </c>
    </row>
    <row r="1619" spans="1:5" x14ac:dyDescent="0.25">
      <c r="A1619">
        <v>7592</v>
      </c>
      <c r="B1619" t="s">
        <v>4561</v>
      </c>
      <c r="C1619" t="s">
        <v>212</v>
      </c>
      <c r="D1619" t="s">
        <v>204</v>
      </c>
      <c r="E1619" s="361" t="s">
        <v>835</v>
      </c>
    </row>
    <row r="1620" spans="1:5" x14ac:dyDescent="0.25">
      <c r="A1620">
        <v>7595</v>
      </c>
      <c r="B1620" t="s">
        <v>4562</v>
      </c>
      <c r="C1620" t="s">
        <v>212</v>
      </c>
      <c r="D1620" t="s">
        <v>206</v>
      </c>
      <c r="E1620" s="361" t="s">
        <v>4563</v>
      </c>
    </row>
    <row r="1621" spans="1:5" x14ac:dyDescent="0.25">
      <c r="A1621">
        <v>7602</v>
      </c>
      <c r="B1621" t="s">
        <v>4564</v>
      </c>
      <c r="C1621" t="s">
        <v>208</v>
      </c>
      <c r="D1621" t="s">
        <v>206</v>
      </c>
      <c r="E1621" s="361" t="s">
        <v>1006</v>
      </c>
    </row>
    <row r="1622" spans="1:5" x14ac:dyDescent="0.25">
      <c r="A1622">
        <v>7603</v>
      </c>
      <c r="B1622" t="s">
        <v>4565</v>
      </c>
      <c r="C1622" t="s">
        <v>208</v>
      </c>
      <c r="D1622" t="s">
        <v>206</v>
      </c>
      <c r="E1622" s="361" t="s">
        <v>1326</v>
      </c>
    </row>
    <row r="1623" spans="1:5" x14ac:dyDescent="0.25">
      <c r="A1623">
        <v>7604</v>
      </c>
      <c r="B1623" t="s">
        <v>4566</v>
      </c>
      <c r="C1623" t="s">
        <v>208</v>
      </c>
      <c r="D1623" t="s">
        <v>206</v>
      </c>
      <c r="E1623" s="361" t="s">
        <v>4567</v>
      </c>
    </row>
    <row r="1624" spans="1:5" x14ac:dyDescent="0.25">
      <c r="A1624">
        <v>7606</v>
      </c>
      <c r="B1624" t="s">
        <v>4568</v>
      </c>
      <c r="C1624" t="s">
        <v>208</v>
      </c>
      <c r="D1624" t="s">
        <v>206</v>
      </c>
      <c r="E1624" s="361" t="s">
        <v>4569</v>
      </c>
    </row>
    <row r="1625" spans="1:5" x14ac:dyDescent="0.25">
      <c r="A1625">
        <v>7608</v>
      </c>
      <c r="B1625" t="s">
        <v>4570</v>
      </c>
      <c r="C1625" t="s">
        <v>208</v>
      </c>
      <c r="D1625" t="s">
        <v>206</v>
      </c>
      <c r="E1625" s="361" t="s">
        <v>1684</v>
      </c>
    </row>
    <row r="1626" spans="1:5" x14ac:dyDescent="0.25">
      <c r="A1626">
        <v>7610</v>
      </c>
      <c r="B1626" t="s">
        <v>4571</v>
      </c>
      <c r="C1626" t="s">
        <v>208</v>
      </c>
      <c r="D1626" t="s">
        <v>209</v>
      </c>
      <c r="E1626" s="361" t="s">
        <v>1092</v>
      </c>
    </row>
    <row r="1627" spans="1:5" x14ac:dyDescent="0.25">
      <c r="A1627">
        <v>7611</v>
      </c>
      <c r="B1627" t="s">
        <v>4572</v>
      </c>
      <c r="C1627" t="s">
        <v>208</v>
      </c>
      <c r="D1627" t="s">
        <v>209</v>
      </c>
      <c r="E1627" s="361" t="s">
        <v>1093</v>
      </c>
    </row>
    <row r="1628" spans="1:5" x14ac:dyDescent="0.25">
      <c r="A1628">
        <v>7612</v>
      </c>
      <c r="B1628" t="s">
        <v>4573</v>
      </c>
      <c r="C1628" t="s">
        <v>208</v>
      </c>
      <c r="D1628" t="s">
        <v>209</v>
      </c>
      <c r="E1628" s="361" t="s">
        <v>1094</v>
      </c>
    </row>
    <row r="1629" spans="1:5" x14ac:dyDescent="0.25">
      <c r="A1629">
        <v>7613</v>
      </c>
      <c r="B1629" t="s">
        <v>4574</v>
      </c>
      <c r="C1629" t="s">
        <v>208</v>
      </c>
      <c r="D1629" t="s">
        <v>209</v>
      </c>
      <c r="E1629" s="361" t="s">
        <v>1095</v>
      </c>
    </row>
    <row r="1630" spans="1:5" x14ac:dyDescent="0.25">
      <c r="A1630">
        <v>7614</v>
      </c>
      <c r="B1630" t="s">
        <v>4575</v>
      </c>
      <c r="C1630" t="s">
        <v>208</v>
      </c>
      <c r="D1630" t="s">
        <v>209</v>
      </c>
      <c r="E1630" s="361" t="s">
        <v>1096</v>
      </c>
    </row>
    <row r="1631" spans="1:5" x14ac:dyDescent="0.25">
      <c r="A1631">
        <v>7615</v>
      </c>
      <c r="B1631" t="s">
        <v>4576</v>
      </c>
      <c r="C1631" t="s">
        <v>208</v>
      </c>
      <c r="D1631" t="s">
        <v>209</v>
      </c>
      <c r="E1631" s="361" t="s">
        <v>1097</v>
      </c>
    </row>
    <row r="1632" spans="1:5" x14ac:dyDescent="0.25">
      <c r="A1632">
        <v>7616</v>
      </c>
      <c r="B1632" t="s">
        <v>4577</v>
      </c>
      <c r="C1632" t="s">
        <v>208</v>
      </c>
      <c r="D1632" t="s">
        <v>209</v>
      </c>
      <c r="E1632" s="361" t="s">
        <v>1098</v>
      </c>
    </row>
    <row r="1633" spans="1:5" x14ac:dyDescent="0.25">
      <c r="A1633">
        <v>7617</v>
      </c>
      <c r="B1633" t="s">
        <v>4578</v>
      </c>
      <c r="C1633" t="s">
        <v>208</v>
      </c>
      <c r="D1633" t="s">
        <v>209</v>
      </c>
      <c r="E1633" s="361" t="s">
        <v>1099</v>
      </c>
    </row>
    <row r="1634" spans="1:5" x14ac:dyDescent="0.25">
      <c r="A1634">
        <v>7618</v>
      </c>
      <c r="B1634" t="s">
        <v>4579</v>
      </c>
      <c r="C1634" t="s">
        <v>208</v>
      </c>
      <c r="D1634" t="s">
        <v>209</v>
      </c>
      <c r="E1634" s="361" t="s">
        <v>1100</v>
      </c>
    </row>
    <row r="1635" spans="1:5" x14ac:dyDescent="0.25">
      <c r="A1635">
        <v>7619</v>
      </c>
      <c r="B1635" t="s">
        <v>4580</v>
      </c>
      <c r="C1635" t="s">
        <v>208</v>
      </c>
      <c r="D1635" t="s">
        <v>209</v>
      </c>
      <c r="E1635" s="361" t="s">
        <v>1101</v>
      </c>
    </row>
    <row r="1636" spans="1:5" x14ac:dyDescent="0.25">
      <c r="A1636">
        <v>7620</v>
      </c>
      <c r="B1636" t="s">
        <v>4581</v>
      </c>
      <c r="C1636" t="s">
        <v>208</v>
      </c>
      <c r="D1636" t="s">
        <v>209</v>
      </c>
      <c r="E1636" s="361" t="s">
        <v>1102</v>
      </c>
    </row>
    <row r="1637" spans="1:5" x14ac:dyDescent="0.25">
      <c r="A1637">
        <v>7622</v>
      </c>
      <c r="B1637" t="s">
        <v>4582</v>
      </c>
      <c r="C1637" t="s">
        <v>208</v>
      </c>
      <c r="D1637" t="s">
        <v>209</v>
      </c>
      <c r="E1637" s="361" t="s">
        <v>4583</v>
      </c>
    </row>
    <row r="1638" spans="1:5" x14ac:dyDescent="0.25">
      <c r="A1638">
        <v>7623</v>
      </c>
      <c r="B1638" t="s">
        <v>4584</v>
      </c>
      <c r="C1638" t="s">
        <v>208</v>
      </c>
      <c r="D1638" t="s">
        <v>209</v>
      </c>
      <c r="E1638" s="361" t="s">
        <v>4585</v>
      </c>
    </row>
    <row r="1639" spans="1:5" x14ac:dyDescent="0.25">
      <c r="A1639">
        <v>7624</v>
      </c>
      <c r="B1639" t="s">
        <v>4586</v>
      </c>
      <c r="C1639" t="s">
        <v>208</v>
      </c>
      <c r="D1639" t="s">
        <v>209</v>
      </c>
      <c r="E1639" s="361" t="s">
        <v>4587</v>
      </c>
    </row>
    <row r="1640" spans="1:5" x14ac:dyDescent="0.25">
      <c r="A1640">
        <v>7625</v>
      </c>
      <c r="B1640" t="s">
        <v>4588</v>
      </c>
      <c r="C1640" t="s">
        <v>208</v>
      </c>
      <c r="D1640" t="s">
        <v>209</v>
      </c>
      <c r="E1640" s="361" t="s">
        <v>4589</v>
      </c>
    </row>
    <row r="1641" spans="1:5" x14ac:dyDescent="0.25">
      <c r="A1641">
        <v>7640</v>
      </c>
      <c r="B1641" t="s">
        <v>4590</v>
      </c>
      <c r="C1641" t="s">
        <v>208</v>
      </c>
      <c r="D1641" t="s">
        <v>209</v>
      </c>
      <c r="E1641" s="361" t="s">
        <v>1614</v>
      </c>
    </row>
    <row r="1642" spans="1:5" x14ac:dyDescent="0.25">
      <c r="A1642">
        <v>7660</v>
      </c>
      <c r="B1642" t="s">
        <v>4591</v>
      </c>
      <c r="C1642" t="s">
        <v>213</v>
      </c>
      <c r="D1642" t="s">
        <v>209</v>
      </c>
      <c r="E1642" s="361" t="s">
        <v>4592</v>
      </c>
    </row>
    <row r="1643" spans="1:5" x14ac:dyDescent="0.25">
      <c r="A1643">
        <v>7661</v>
      </c>
      <c r="B1643" t="s">
        <v>4593</v>
      </c>
      <c r="C1643" t="s">
        <v>213</v>
      </c>
      <c r="D1643" t="s">
        <v>209</v>
      </c>
      <c r="E1643" s="361" t="s">
        <v>4594</v>
      </c>
    </row>
    <row r="1644" spans="1:5" x14ac:dyDescent="0.25">
      <c r="A1644">
        <v>7667</v>
      </c>
      <c r="B1644" t="s">
        <v>4595</v>
      </c>
      <c r="C1644" t="s">
        <v>213</v>
      </c>
      <c r="D1644" t="s">
        <v>209</v>
      </c>
      <c r="E1644" s="361" t="s">
        <v>4596</v>
      </c>
    </row>
    <row r="1645" spans="1:5" x14ac:dyDescent="0.25">
      <c r="A1645">
        <v>7672</v>
      </c>
      <c r="B1645" t="s">
        <v>4597</v>
      </c>
      <c r="C1645" t="s">
        <v>213</v>
      </c>
      <c r="D1645" t="s">
        <v>209</v>
      </c>
      <c r="E1645" s="361" t="s">
        <v>4598</v>
      </c>
    </row>
    <row r="1646" spans="1:5" x14ac:dyDescent="0.25">
      <c r="A1646">
        <v>7676</v>
      </c>
      <c r="B1646" t="s">
        <v>4599</v>
      </c>
      <c r="C1646" t="s">
        <v>213</v>
      </c>
      <c r="D1646" t="s">
        <v>209</v>
      </c>
      <c r="E1646" s="361" t="s">
        <v>4600</v>
      </c>
    </row>
    <row r="1647" spans="1:5" x14ac:dyDescent="0.25">
      <c r="A1647">
        <v>7690</v>
      </c>
      <c r="B1647" t="s">
        <v>4601</v>
      </c>
      <c r="C1647" t="s">
        <v>213</v>
      </c>
      <c r="D1647" t="s">
        <v>209</v>
      </c>
      <c r="E1647" s="361" t="s">
        <v>4602</v>
      </c>
    </row>
    <row r="1648" spans="1:5" x14ac:dyDescent="0.25">
      <c r="A1648">
        <v>7691</v>
      </c>
      <c r="B1648" t="s">
        <v>4603</v>
      </c>
      <c r="C1648" t="s">
        <v>213</v>
      </c>
      <c r="D1648" t="s">
        <v>209</v>
      </c>
      <c r="E1648" s="361" t="s">
        <v>646</v>
      </c>
    </row>
    <row r="1649" spans="1:5" x14ac:dyDescent="0.25">
      <c r="A1649">
        <v>7692</v>
      </c>
      <c r="B1649" t="s">
        <v>4604</v>
      </c>
      <c r="C1649" t="s">
        <v>213</v>
      </c>
      <c r="D1649" t="s">
        <v>209</v>
      </c>
      <c r="E1649" s="361" t="s">
        <v>4605</v>
      </c>
    </row>
    <row r="1650" spans="1:5" x14ac:dyDescent="0.25">
      <c r="A1650">
        <v>7693</v>
      </c>
      <c r="B1650" t="s">
        <v>4606</v>
      </c>
      <c r="C1650" t="s">
        <v>213</v>
      </c>
      <c r="D1650" t="s">
        <v>209</v>
      </c>
      <c r="E1650" s="361" t="s">
        <v>4607</v>
      </c>
    </row>
    <row r="1651" spans="1:5" x14ac:dyDescent="0.25">
      <c r="A1651">
        <v>7694</v>
      </c>
      <c r="B1651" t="s">
        <v>4608</v>
      </c>
      <c r="C1651" t="s">
        <v>213</v>
      </c>
      <c r="D1651" t="s">
        <v>209</v>
      </c>
      <c r="E1651" s="361" t="s">
        <v>4609</v>
      </c>
    </row>
    <row r="1652" spans="1:5" x14ac:dyDescent="0.25">
      <c r="A1652">
        <v>7695</v>
      </c>
      <c r="B1652" t="s">
        <v>4610</v>
      </c>
      <c r="C1652" t="s">
        <v>213</v>
      </c>
      <c r="D1652" t="s">
        <v>209</v>
      </c>
      <c r="E1652" s="361" t="s">
        <v>4611</v>
      </c>
    </row>
    <row r="1653" spans="1:5" x14ac:dyDescent="0.25">
      <c r="A1653">
        <v>7696</v>
      </c>
      <c r="B1653" t="s">
        <v>4612</v>
      </c>
      <c r="C1653" t="s">
        <v>213</v>
      </c>
      <c r="D1653" t="s">
        <v>209</v>
      </c>
      <c r="E1653" s="361" t="s">
        <v>4613</v>
      </c>
    </row>
    <row r="1654" spans="1:5" x14ac:dyDescent="0.25">
      <c r="A1654">
        <v>7697</v>
      </c>
      <c r="B1654" t="s">
        <v>4614</v>
      </c>
      <c r="C1654" t="s">
        <v>213</v>
      </c>
      <c r="D1654" t="s">
        <v>209</v>
      </c>
      <c r="E1654" s="361" t="s">
        <v>4615</v>
      </c>
    </row>
    <row r="1655" spans="1:5" x14ac:dyDescent="0.25">
      <c r="A1655">
        <v>7698</v>
      </c>
      <c r="B1655" t="s">
        <v>4616</v>
      </c>
      <c r="C1655" t="s">
        <v>213</v>
      </c>
      <c r="D1655" t="s">
        <v>209</v>
      </c>
      <c r="E1655" s="361" t="s">
        <v>4617</v>
      </c>
    </row>
    <row r="1656" spans="1:5" x14ac:dyDescent="0.25">
      <c r="A1656">
        <v>7700</v>
      </c>
      <c r="B1656" t="s">
        <v>4618</v>
      </c>
      <c r="C1656" t="s">
        <v>213</v>
      </c>
      <c r="D1656" t="s">
        <v>209</v>
      </c>
      <c r="E1656" s="361" t="s">
        <v>4619</v>
      </c>
    </row>
    <row r="1657" spans="1:5" x14ac:dyDescent="0.25">
      <c r="A1657">
        <v>7701</v>
      </c>
      <c r="B1657" t="s">
        <v>4620</v>
      </c>
      <c r="C1657" t="s">
        <v>213</v>
      </c>
      <c r="D1657" t="s">
        <v>209</v>
      </c>
      <c r="E1657" s="361" t="s">
        <v>4621</v>
      </c>
    </row>
    <row r="1658" spans="1:5" x14ac:dyDescent="0.25">
      <c r="A1658">
        <v>7714</v>
      </c>
      <c r="B1658" t="s">
        <v>4622</v>
      </c>
      <c r="C1658" t="s">
        <v>213</v>
      </c>
      <c r="D1658" t="s">
        <v>206</v>
      </c>
      <c r="E1658" s="361" t="s">
        <v>1104</v>
      </c>
    </row>
    <row r="1659" spans="1:5" x14ac:dyDescent="0.25">
      <c r="A1659">
        <v>7720</v>
      </c>
      <c r="B1659" t="s">
        <v>4623</v>
      </c>
      <c r="C1659" t="s">
        <v>213</v>
      </c>
      <c r="D1659" t="s">
        <v>206</v>
      </c>
      <c r="E1659" s="361" t="s">
        <v>1105</v>
      </c>
    </row>
    <row r="1660" spans="1:5" x14ac:dyDescent="0.25">
      <c r="A1660">
        <v>7722</v>
      </c>
      <c r="B1660" t="s">
        <v>4624</v>
      </c>
      <c r="C1660" t="s">
        <v>213</v>
      </c>
      <c r="D1660" t="s">
        <v>206</v>
      </c>
      <c r="E1660" s="361" t="s">
        <v>1106</v>
      </c>
    </row>
    <row r="1661" spans="1:5" x14ac:dyDescent="0.25">
      <c r="A1661">
        <v>7725</v>
      </c>
      <c r="B1661" t="s">
        <v>4625</v>
      </c>
      <c r="C1661" t="s">
        <v>213</v>
      </c>
      <c r="D1661" t="s">
        <v>204</v>
      </c>
      <c r="E1661" s="361" t="s">
        <v>1107</v>
      </c>
    </row>
    <row r="1662" spans="1:5" x14ac:dyDescent="0.25">
      <c r="A1662">
        <v>7727</v>
      </c>
      <c r="B1662" t="s">
        <v>4626</v>
      </c>
      <c r="C1662" t="s">
        <v>213</v>
      </c>
      <c r="D1662" t="s">
        <v>206</v>
      </c>
      <c r="E1662" s="361" t="s">
        <v>1108</v>
      </c>
    </row>
    <row r="1663" spans="1:5" x14ac:dyDescent="0.25">
      <c r="A1663">
        <v>7733</v>
      </c>
      <c r="B1663" t="s">
        <v>4627</v>
      </c>
      <c r="C1663" t="s">
        <v>213</v>
      </c>
      <c r="D1663" t="s">
        <v>206</v>
      </c>
      <c r="E1663" s="361" t="s">
        <v>1109</v>
      </c>
    </row>
    <row r="1664" spans="1:5" x14ac:dyDescent="0.25">
      <c r="A1664">
        <v>7734</v>
      </c>
      <c r="B1664" t="s">
        <v>4628</v>
      </c>
      <c r="C1664" t="s">
        <v>213</v>
      </c>
      <c r="D1664" t="s">
        <v>206</v>
      </c>
      <c r="E1664" s="361" t="s">
        <v>1110</v>
      </c>
    </row>
    <row r="1665" spans="1:5" x14ac:dyDescent="0.25">
      <c r="A1665">
        <v>7735</v>
      </c>
      <c r="B1665" t="s">
        <v>4629</v>
      </c>
      <c r="C1665" t="s">
        <v>213</v>
      </c>
      <c r="D1665" t="s">
        <v>206</v>
      </c>
      <c r="E1665" s="361" t="s">
        <v>1111</v>
      </c>
    </row>
    <row r="1666" spans="1:5" x14ac:dyDescent="0.25">
      <c r="A1666">
        <v>7740</v>
      </c>
      <c r="B1666" t="s">
        <v>4630</v>
      </c>
      <c r="C1666" t="s">
        <v>213</v>
      </c>
      <c r="D1666" t="s">
        <v>206</v>
      </c>
      <c r="E1666" s="361" t="s">
        <v>1112</v>
      </c>
    </row>
    <row r="1667" spans="1:5" x14ac:dyDescent="0.25">
      <c r="A1667">
        <v>7741</v>
      </c>
      <c r="B1667" t="s">
        <v>4631</v>
      </c>
      <c r="C1667" t="s">
        <v>213</v>
      </c>
      <c r="D1667" t="s">
        <v>206</v>
      </c>
      <c r="E1667" s="361" t="s">
        <v>1113</v>
      </c>
    </row>
    <row r="1668" spans="1:5" x14ac:dyDescent="0.25">
      <c r="A1668">
        <v>7742</v>
      </c>
      <c r="B1668" t="s">
        <v>4632</v>
      </c>
      <c r="C1668" t="s">
        <v>213</v>
      </c>
      <c r="D1668" t="s">
        <v>206</v>
      </c>
      <c r="E1668" s="361" t="s">
        <v>1114</v>
      </c>
    </row>
    <row r="1669" spans="1:5" x14ac:dyDescent="0.25">
      <c r="A1669">
        <v>7743</v>
      </c>
      <c r="B1669" t="s">
        <v>4633</v>
      </c>
      <c r="C1669" t="s">
        <v>213</v>
      </c>
      <c r="D1669" t="s">
        <v>206</v>
      </c>
      <c r="E1669" s="361" t="s">
        <v>1115</v>
      </c>
    </row>
    <row r="1670" spans="1:5" x14ac:dyDescent="0.25">
      <c r="A1670">
        <v>7744</v>
      </c>
      <c r="B1670" t="s">
        <v>4634</v>
      </c>
      <c r="C1670" t="s">
        <v>213</v>
      </c>
      <c r="D1670" t="s">
        <v>206</v>
      </c>
      <c r="E1670" s="361" t="s">
        <v>1116</v>
      </c>
    </row>
    <row r="1671" spans="1:5" x14ac:dyDescent="0.25">
      <c r="A1671">
        <v>7745</v>
      </c>
      <c r="B1671" t="s">
        <v>4635</v>
      </c>
      <c r="C1671" t="s">
        <v>213</v>
      </c>
      <c r="D1671" t="s">
        <v>206</v>
      </c>
      <c r="E1671" s="361" t="s">
        <v>1117</v>
      </c>
    </row>
    <row r="1672" spans="1:5" x14ac:dyDescent="0.25">
      <c r="A1672">
        <v>7750</v>
      </c>
      <c r="B1672" t="s">
        <v>4636</v>
      </c>
      <c r="C1672" t="s">
        <v>213</v>
      </c>
      <c r="D1672" t="s">
        <v>206</v>
      </c>
      <c r="E1672" s="361" t="s">
        <v>1118</v>
      </c>
    </row>
    <row r="1673" spans="1:5" x14ac:dyDescent="0.25">
      <c r="A1673">
        <v>7752</v>
      </c>
      <c r="B1673" t="s">
        <v>4637</v>
      </c>
      <c r="C1673" t="s">
        <v>213</v>
      </c>
      <c r="D1673" t="s">
        <v>206</v>
      </c>
      <c r="E1673" s="361" t="s">
        <v>1119</v>
      </c>
    </row>
    <row r="1674" spans="1:5" x14ac:dyDescent="0.25">
      <c r="A1674">
        <v>7753</v>
      </c>
      <c r="B1674" t="s">
        <v>4638</v>
      </c>
      <c r="C1674" t="s">
        <v>213</v>
      </c>
      <c r="D1674" t="s">
        <v>206</v>
      </c>
      <c r="E1674" s="361" t="s">
        <v>1120</v>
      </c>
    </row>
    <row r="1675" spans="1:5" x14ac:dyDescent="0.25">
      <c r="A1675">
        <v>7754</v>
      </c>
      <c r="B1675" t="s">
        <v>4639</v>
      </c>
      <c r="C1675" t="s">
        <v>213</v>
      </c>
      <c r="D1675" t="s">
        <v>206</v>
      </c>
      <c r="E1675" s="361" t="s">
        <v>1121</v>
      </c>
    </row>
    <row r="1676" spans="1:5" x14ac:dyDescent="0.25">
      <c r="A1676">
        <v>7755</v>
      </c>
      <c r="B1676" t="s">
        <v>4640</v>
      </c>
      <c r="C1676" t="s">
        <v>213</v>
      </c>
      <c r="D1676" t="s">
        <v>206</v>
      </c>
      <c r="E1676" s="361" t="s">
        <v>1122</v>
      </c>
    </row>
    <row r="1677" spans="1:5" x14ac:dyDescent="0.25">
      <c r="A1677">
        <v>7756</v>
      </c>
      <c r="B1677" t="s">
        <v>4641</v>
      </c>
      <c r="C1677" t="s">
        <v>213</v>
      </c>
      <c r="D1677" t="s">
        <v>206</v>
      </c>
      <c r="E1677" s="361" t="s">
        <v>1123</v>
      </c>
    </row>
    <row r="1678" spans="1:5" x14ac:dyDescent="0.25">
      <c r="A1678">
        <v>7757</v>
      </c>
      <c r="B1678" t="s">
        <v>4642</v>
      </c>
      <c r="C1678" t="s">
        <v>213</v>
      </c>
      <c r="D1678" t="s">
        <v>206</v>
      </c>
      <c r="E1678" s="361" t="s">
        <v>1124</v>
      </c>
    </row>
    <row r="1679" spans="1:5" x14ac:dyDescent="0.25">
      <c r="A1679">
        <v>7758</v>
      </c>
      <c r="B1679" t="s">
        <v>4643</v>
      </c>
      <c r="C1679" t="s">
        <v>213</v>
      </c>
      <c r="D1679" t="s">
        <v>206</v>
      </c>
      <c r="E1679" s="361" t="s">
        <v>1125</v>
      </c>
    </row>
    <row r="1680" spans="1:5" x14ac:dyDescent="0.25">
      <c r="A1680">
        <v>7759</v>
      </c>
      <c r="B1680" t="s">
        <v>4644</v>
      </c>
      <c r="C1680" t="s">
        <v>213</v>
      </c>
      <c r="D1680" t="s">
        <v>206</v>
      </c>
      <c r="E1680" s="361" t="s">
        <v>1126</v>
      </c>
    </row>
    <row r="1681" spans="1:5" x14ac:dyDescent="0.25">
      <c r="A1681">
        <v>7760</v>
      </c>
      <c r="B1681" t="s">
        <v>4645</v>
      </c>
      <c r="C1681" t="s">
        <v>213</v>
      </c>
      <c r="D1681" t="s">
        <v>206</v>
      </c>
      <c r="E1681" s="361" t="s">
        <v>1127</v>
      </c>
    </row>
    <row r="1682" spans="1:5" x14ac:dyDescent="0.25">
      <c r="A1682">
        <v>7761</v>
      </c>
      <c r="B1682" t="s">
        <v>4646</v>
      </c>
      <c r="C1682" t="s">
        <v>213</v>
      </c>
      <c r="D1682" t="s">
        <v>206</v>
      </c>
      <c r="E1682" s="361" t="s">
        <v>1128</v>
      </c>
    </row>
    <row r="1683" spans="1:5" x14ac:dyDescent="0.25">
      <c r="A1683">
        <v>7762</v>
      </c>
      <c r="B1683" t="s">
        <v>4647</v>
      </c>
      <c r="C1683" t="s">
        <v>213</v>
      </c>
      <c r="D1683" t="s">
        <v>206</v>
      </c>
      <c r="E1683" s="361" t="s">
        <v>1129</v>
      </c>
    </row>
    <row r="1684" spans="1:5" x14ac:dyDescent="0.25">
      <c r="A1684">
        <v>7763</v>
      </c>
      <c r="B1684" t="s">
        <v>4648</v>
      </c>
      <c r="C1684" t="s">
        <v>213</v>
      </c>
      <c r="D1684" t="s">
        <v>206</v>
      </c>
      <c r="E1684" s="361" t="s">
        <v>1130</v>
      </c>
    </row>
    <row r="1685" spans="1:5" x14ac:dyDescent="0.25">
      <c r="A1685">
        <v>7764</v>
      </c>
      <c r="B1685" t="s">
        <v>4649</v>
      </c>
      <c r="C1685" t="s">
        <v>213</v>
      </c>
      <c r="D1685" t="s">
        <v>206</v>
      </c>
      <c r="E1685" s="361" t="s">
        <v>1131</v>
      </c>
    </row>
    <row r="1686" spans="1:5" x14ac:dyDescent="0.25">
      <c r="A1686">
        <v>7765</v>
      </c>
      <c r="B1686" t="s">
        <v>4650</v>
      </c>
      <c r="C1686" t="s">
        <v>213</v>
      </c>
      <c r="D1686" t="s">
        <v>206</v>
      </c>
      <c r="E1686" s="361" t="s">
        <v>1132</v>
      </c>
    </row>
    <row r="1687" spans="1:5" x14ac:dyDescent="0.25">
      <c r="A1687">
        <v>7766</v>
      </c>
      <c r="B1687" t="s">
        <v>4651</v>
      </c>
      <c r="C1687" t="s">
        <v>213</v>
      </c>
      <c r="D1687" t="s">
        <v>206</v>
      </c>
      <c r="E1687" s="361" t="s">
        <v>1133</v>
      </c>
    </row>
    <row r="1688" spans="1:5" x14ac:dyDescent="0.25">
      <c r="A1688">
        <v>7767</v>
      </c>
      <c r="B1688" t="s">
        <v>4652</v>
      </c>
      <c r="C1688" t="s">
        <v>213</v>
      </c>
      <c r="D1688" t="s">
        <v>206</v>
      </c>
      <c r="E1688" s="361" t="s">
        <v>1134</v>
      </c>
    </row>
    <row r="1689" spans="1:5" x14ac:dyDescent="0.25">
      <c r="A1689">
        <v>7773</v>
      </c>
      <c r="B1689" t="s">
        <v>4653</v>
      </c>
      <c r="C1689" t="s">
        <v>213</v>
      </c>
      <c r="D1689" t="s">
        <v>206</v>
      </c>
      <c r="E1689" s="361" t="s">
        <v>1135</v>
      </c>
    </row>
    <row r="1690" spans="1:5" x14ac:dyDescent="0.25">
      <c r="A1690">
        <v>7774</v>
      </c>
      <c r="B1690" t="s">
        <v>4654</v>
      </c>
      <c r="C1690" t="s">
        <v>213</v>
      </c>
      <c r="D1690" t="s">
        <v>206</v>
      </c>
      <c r="E1690" s="361" t="s">
        <v>1136</v>
      </c>
    </row>
    <row r="1691" spans="1:5" x14ac:dyDescent="0.25">
      <c r="A1691">
        <v>7775</v>
      </c>
      <c r="B1691" t="s">
        <v>4655</v>
      </c>
      <c r="C1691" t="s">
        <v>213</v>
      </c>
      <c r="D1691" t="s">
        <v>206</v>
      </c>
      <c r="E1691" s="361" t="s">
        <v>1137</v>
      </c>
    </row>
    <row r="1692" spans="1:5" x14ac:dyDescent="0.25">
      <c r="A1692">
        <v>7776</v>
      </c>
      <c r="B1692" t="s">
        <v>4656</v>
      </c>
      <c r="C1692" t="s">
        <v>213</v>
      </c>
      <c r="D1692" t="s">
        <v>206</v>
      </c>
      <c r="E1692" s="361" t="s">
        <v>1138</v>
      </c>
    </row>
    <row r="1693" spans="1:5" x14ac:dyDescent="0.25">
      <c r="A1693">
        <v>7778</v>
      </c>
      <c r="B1693" t="s">
        <v>4657</v>
      </c>
      <c r="C1693" t="s">
        <v>213</v>
      </c>
      <c r="D1693" t="s">
        <v>206</v>
      </c>
      <c r="E1693" s="361" t="s">
        <v>4658</v>
      </c>
    </row>
    <row r="1694" spans="1:5" x14ac:dyDescent="0.25">
      <c r="A1694">
        <v>7781</v>
      </c>
      <c r="B1694" t="s">
        <v>4659</v>
      </c>
      <c r="C1694" t="s">
        <v>213</v>
      </c>
      <c r="D1694" t="s">
        <v>206</v>
      </c>
      <c r="E1694" s="361" t="s">
        <v>4660</v>
      </c>
    </row>
    <row r="1695" spans="1:5" x14ac:dyDescent="0.25">
      <c r="A1695">
        <v>7783</v>
      </c>
      <c r="B1695" t="s">
        <v>4661</v>
      </c>
      <c r="C1695" t="s">
        <v>213</v>
      </c>
      <c r="D1695" t="s">
        <v>206</v>
      </c>
      <c r="E1695" s="361" t="s">
        <v>4662</v>
      </c>
    </row>
    <row r="1696" spans="1:5" x14ac:dyDescent="0.25">
      <c r="A1696">
        <v>7785</v>
      </c>
      <c r="B1696" t="s">
        <v>4663</v>
      </c>
      <c r="C1696" t="s">
        <v>213</v>
      </c>
      <c r="D1696" t="s">
        <v>206</v>
      </c>
      <c r="E1696" s="361" t="s">
        <v>4664</v>
      </c>
    </row>
    <row r="1697" spans="1:5" x14ac:dyDescent="0.25">
      <c r="A1697">
        <v>7790</v>
      </c>
      <c r="B1697" t="s">
        <v>4665</v>
      </c>
      <c r="C1697" t="s">
        <v>213</v>
      </c>
      <c r="D1697" t="s">
        <v>206</v>
      </c>
      <c r="E1697" s="361" t="s">
        <v>4666</v>
      </c>
    </row>
    <row r="1698" spans="1:5" x14ac:dyDescent="0.25">
      <c r="A1698">
        <v>7791</v>
      </c>
      <c r="B1698" t="s">
        <v>4667</v>
      </c>
      <c r="C1698" t="s">
        <v>213</v>
      </c>
      <c r="D1698" t="s">
        <v>206</v>
      </c>
      <c r="E1698" s="361" t="s">
        <v>4668</v>
      </c>
    </row>
    <row r="1699" spans="1:5" x14ac:dyDescent="0.25">
      <c r="A1699">
        <v>7792</v>
      </c>
      <c r="B1699" t="s">
        <v>4669</v>
      </c>
      <c r="C1699" t="s">
        <v>213</v>
      </c>
      <c r="D1699" t="s">
        <v>206</v>
      </c>
      <c r="E1699" s="361" t="s">
        <v>4670</v>
      </c>
    </row>
    <row r="1700" spans="1:5" x14ac:dyDescent="0.25">
      <c r="A1700">
        <v>7793</v>
      </c>
      <c r="B1700" t="s">
        <v>4671</v>
      </c>
      <c r="C1700" t="s">
        <v>213</v>
      </c>
      <c r="D1700" t="s">
        <v>206</v>
      </c>
      <c r="E1700" s="361" t="s">
        <v>4672</v>
      </c>
    </row>
    <row r="1701" spans="1:5" x14ac:dyDescent="0.25">
      <c r="A1701">
        <v>7795</v>
      </c>
      <c r="B1701" t="s">
        <v>4673</v>
      </c>
      <c r="C1701" t="s">
        <v>213</v>
      </c>
      <c r="D1701" t="s">
        <v>206</v>
      </c>
      <c r="E1701" s="361" t="s">
        <v>4674</v>
      </c>
    </row>
    <row r="1702" spans="1:5" x14ac:dyDescent="0.25">
      <c r="A1702">
        <v>7796</v>
      </c>
      <c r="B1702" t="s">
        <v>4675</v>
      </c>
      <c r="C1702" t="s">
        <v>213</v>
      </c>
      <c r="D1702" t="s">
        <v>204</v>
      </c>
      <c r="E1702" s="361" t="s">
        <v>876</v>
      </c>
    </row>
    <row r="1703" spans="1:5" x14ac:dyDescent="0.25">
      <c r="A1703">
        <v>9813</v>
      </c>
      <c r="B1703" t="s">
        <v>4676</v>
      </c>
      <c r="C1703" t="s">
        <v>213</v>
      </c>
      <c r="D1703" t="s">
        <v>209</v>
      </c>
      <c r="E1703" s="361" t="s">
        <v>1841</v>
      </c>
    </row>
    <row r="1704" spans="1:5" x14ac:dyDescent="0.25">
      <c r="A1704">
        <v>9815</v>
      </c>
      <c r="B1704" t="s">
        <v>4677</v>
      </c>
      <c r="C1704" t="s">
        <v>213</v>
      </c>
      <c r="D1704" t="s">
        <v>209</v>
      </c>
      <c r="E1704" s="361" t="s">
        <v>1434</v>
      </c>
    </row>
    <row r="1705" spans="1:5" x14ac:dyDescent="0.25">
      <c r="A1705">
        <v>9825</v>
      </c>
      <c r="B1705" t="s">
        <v>4678</v>
      </c>
      <c r="C1705" t="s">
        <v>213</v>
      </c>
      <c r="D1705" t="s">
        <v>209</v>
      </c>
      <c r="E1705" s="361" t="s">
        <v>2365</v>
      </c>
    </row>
    <row r="1706" spans="1:5" x14ac:dyDescent="0.25">
      <c r="A1706">
        <v>9826</v>
      </c>
      <c r="B1706" t="s">
        <v>4679</v>
      </c>
      <c r="C1706" t="s">
        <v>213</v>
      </c>
      <c r="D1706" t="s">
        <v>209</v>
      </c>
      <c r="E1706" s="361" t="s">
        <v>4680</v>
      </c>
    </row>
    <row r="1707" spans="1:5" x14ac:dyDescent="0.25">
      <c r="A1707">
        <v>9827</v>
      </c>
      <c r="B1707" t="s">
        <v>4681</v>
      </c>
      <c r="C1707" t="s">
        <v>213</v>
      </c>
      <c r="D1707" t="s">
        <v>209</v>
      </c>
      <c r="E1707" s="361" t="s">
        <v>4682</v>
      </c>
    </row>
    <row r="1708" spans="1:5" x14ac:dyDescent="0.25">
      <c r="A1708">
        <v>9828</v>
      </c>
      <c r="B1708" t="s">
        <v>4683</v>
      </c>
      <c r="C1708" t="s">
        <v>213</v>
      </c>
      <c r="D1708" t="s">
        <v>209</v>
      </c>
      <c r="E1708" s="361" t="s">
        <v>4684</v>
      </c>
    </row>
    <row r="1709" spans="1:5" x14ac:dyDescent="0.25">
      <c r="A1709">
        <v>9829</v>
      </c>
      <c r="B1709" t="s">
        <v>4685</v>
      </c>
      <c r="C1709" t="s">
        <v>213</v>
      </c>
      <c r="D1709" t="s">
        <v>209</v>
      </c>
      <c r="E1709" s="361" t="s">
        <v>4686</v>
      </c>
    </row>
    <row r="1710" spans="1:5" x14ac:dyDescent="0.25">
      <c r="A1710">
        <v>9835</v>
      </c>
      <c r="B1710" t="s">
        <v>4687</v>
      </c>
      <c r="C1710" t="s">
        <v>213</v>
      </c>
      <c r="D1710" t="s">
        <v>206</v>
      </c>
      <c r="E1710" s="361" t="s">
        <v>1273</v>
      </c>
    </row>
    <row r="1711" spans="1:5" x14ac:dyDescent="0.25">
      <c r="A1711">
        <v>9836</v>
      </c>
      <c r="B1711" t="s">
        <v>4688</v>
      </c>
      <c r="C1711" t="s">
        <v>213</v>
      </c>
      <c r="D1711" t="s">
        <v>204</v>
      </c>
      <c r="E1711" s="361" t="s">
        <v>819</v>
      </c>
    </row>
    <row r="1712" spans="1:5" x14ac:dyDescent="0.25">
      <c r="A1712">
        <v>9837</v>
      </c>
      <c r="B1712" t="s">
        <v>4689</v>
      </c>
      <c r="C1712" t="s">
        <v>213</v>
      </c>
      <c r="D1712" t="s">
        <v>206</v>
      </c>
      <c r="E1712" s="361" t="s">
        <v>1911</v>
      </c>
    </row>
    <row r="1713" spans="1:5" x14ac:dyDescent="0.25">
      <c r="A1713">
        <v>9838</v>
      </c>
      <c r="B1713" t="s">
        <v>4690</v>
      </c>
      <c r="C1713" t="s">
        <v>213</v>
      </c>
      <c r="D1713" t="s">
        <v>206</v>
      </c>
      <c r="E1713" s="361" t="s">
        <v>2777</v>
      </c>
    </row>
    <row r="1714" spans="1:5" x14ac:dyDescent="0.25">
      <c r="A1714">
        <v>9839</v>
      </c>
      <c r="B1714" t="s">
        <v>4691</v>
      </c>
      <c r="C1714" t="s">
        <v>213</v>
      </c>
      <c r="D1714" t="s">
        <v>206</v>
      </c>
      <c r="E1714" s="361" t="s">
        <v>4692</v>
      </c>
    </row>
    <row r="1715" spans="1:5" x14ac:dyDescent="0.25">
      <c r="A1715">
        <v>9840</v>
      </c>
      <c r="B1715" t="s">
        <v>4693</v>
      </c>
      <c r="C1715" t="s">
        <v>213</v>
      </c>
      <c r="D1715" t="s">
        <v>206</v>
      </c>
      <c r="E1715" s="361" t="s">
        <v>4694</v>
      </c>
    </row>
    <row r="1716" spans="1:5" x14ac:dyDescent="0.25">
      <c r="A1716">
        <v>9841</v>
      </c>
      <c r="B1716" t="s">
        <v>4695</v>
      </c>
      <c r="C1716" t="s">
        <v>213</v>
      </c>
      <c r="D1716" t="s">
        <v>206</v>
      </c>
      <c r="E1716" s="361" t="s">
        <v>4696</v>
      </c>
    </row>
    <row r="1717" spans="1:5" x14ac:dyDescent="0.25">
      <c r="A1717">
        <v>9850</v>
      </c>
      <c r="B1717" t="s">
        <v>4697</v>
      </c>
      <c r="C1717" t="s">
        <v>213</v>
      </c>
      <c r="D1717" t="s">
        <v>209</v>
      </c>
      <c r="E1717" s="361" t="s">
        <v>1144</v>
      </c>
    </row>
    <row r="1718" spans="1:5" x14ac:dyDescent="0.25">
      <c r="A1718">
        <v>9851</v>
      </c>
      <c r="B1718" t="s">
        <v>4698</v>
      </c>
      <c r="C1718" t="s">
        <v>213</v>
      </c>
      <c r="D1718" t="s">
        <v>209</v>
      </c>
      <c r="E1718" s="361" t="s">
        <v>1145</v>
      </c>
    </row>
    <row r="1719" spans="1:5" x14ac:dyDescent="0.25">
      <c r="A1719">
        <v>9853</v>
      </c>
      <c r="B1719" t="s">
        <v>4699</v>
      </c>
      <c r="C1719" t="s">
        <v>213</v>
      </c>
      <c r="D1719" t="s">
        <v>209</v>
      </c>
      <c r="E1719" s="361" t="s">
        <v>1146</v>
      </c>
    </row>
    <row r="1720" spans="1:5" x14ac:dyDescent="0.25">
      <c r="A1720">
        <v>9854</v>
      </c>
      <c r="B1720" t="s">
        <v>4700</v>
      </c>
      <c r="C1720" t="s">
        <v>213</v>
      </c>
      <c r="D1720" t="s">
        <v>209</v>
      </c>
      <c r="E1720" s="361" t="s">
        <v>1147</v>
      </c>
    </row>
    <row r="1721" spans="1:5" x14ac:dyDescent="0.25">
      <c r="A1721">
        <v>9855</v>
      </c>
      <c r="B1721" t="s">
        <v>4701</v>
      </c>
      <c r="C1721" t="s">
        <v>213</v>
      </c>
      <c r="D1721" t="s">
        <v>209</v>
      </c>
      <c r="E1721" s="361" t="s">
        <v>1148</v>
      </c>
    </row>
    <row r="1722" spans="1:5" x14ac:dyDescent="0.25">
      <c r="A1722">
        <v>9856</v>
      </c>
      <c r="B1722" t="s">
        <v>4702</v>
      </c>
      <c r="C1722" t="s">
        <v>213</v>
      </c>
      <c r="D1722" t="s">
        <v>206</v>
      </c>
      <c r="E1722" s="361" t="s">
        <v>4703</v>
      </c>
    </row>
    <row r="1723" spans="1:5" x14ac:dyDescent="0.25">
      <c r="A1723">
        <v>9859</v>
      </c>
      <c r="B1723" t="s">
        <v>4704</v>
      </c>
      <c r="C1723" t="s">
        <v>213</v>
      </c>
      <c r="D1723" t="s">
        <v>206</v>
      </c>
      <c r="E1723" s="361" t="s">
        <v>591</v>
      </c>
    </row>
    <row r="1724" spans="1:5" x14ac:dyDescent="0.25">
      <c r="A1724">
        <v>9860</v>
      </c>
      <c r="B1724" t="s">
        <v>4705</v>
      </c>
      <c r="C1724" t="s">
        <v>213</v>
      </c>
      <c r="D1724" t="s">
        <v>206</v>
      </c>
      <c r="E1724" s="361" t="s">
        <v>1969</v>
      </c>
    </row>
    <row r="1725" spans="1:5" x14ac:dyDescent="0.25">
      <c r="A1725">
        <v>9861</v>
      </c>
      <c r="B1725" t="s">
        <v>4706</v>
      </c>
      <c r="C1725" t="s">
        <v>213</v>
      </c>
      <c r="D1725" t="s">
        <v>206</v>
      </c>
      <c r="E1725" s="361" t="s">
        <v>4276</v>
      </c>
    </row>
    <row r="1726" spans="1:5" x14ac:dyDescent="0.25">
      <c r="A1726">
        <v>9862</v>
      </c>
      <c r="B1726" t="s">
        <v>4707</v>
      </c>
      <c r="C1726" t="s">
        <v>213</v>
      </c>
      <c r="D1726" t="s">
        <v>206</v>
      </c>
      <c r="E1726" s="361" t="s">
        <v>741</v>
      </c>
    </row>
    <row r="1727" spans="1:5" x14ac:dyDescent="0.25">
      <c r="A1727">
        <v>9863</v>
      </c>
      <c r="B1727" t="s">
        <v>4708</v>
      </c>
      <c r="C1727" t="s">
        <v>213</v>
      </c>
      <c r="D1727" t="s">
        <v>206</v>
      </c>
      <c r="E1727" s="361" t="s">
        <v>4265</v>
      </c>
    </row>
    <row r="1728" spans="1:5" x14ac:dyDescent="0.25">
      <c r="A1728">
        <v>9866</v>
      </c>
      <c r="B1728" t="s">
        <v>4709</v>
      </c>
      <c r="C1728" t="s">
        <v>213</v>
      </c>
      <c r="D1728" t="s">
        <v>206</v>
      </c>
      <c r="E1728" s="361" t="s">
        <v>3838</v>
      </c>
    </row>
    <row r="1729" spans="1:5" x14ac:dyDescent="0.25">
      <c r="A1729">
        <v>9867</v>
      </c>
      <c r="B1729" t="s">
        <v>4710</v>
      </c>
      <c r="C1729" t="s">
        <v>213</v>
      </c>
      <c r="D1729" t="s">
        <v>206</v>
      </c>
      <c r="E1729" s="361" t="s">
        <v>830</v>
      </c>
    </row>
    <row r="1730" spans="1:5" x14ac:dyDescent="0.25">
      <c r="A1730">
        <v>9868</v>
      </c>
      <c r="B1730" t="s">
        <v>4711</v>
      </c>
      <c r="C1730" t="s">
        <v>213</v>
      </c>
      <c r="D1730" t="s">
        <v>204</v>
      </c>
      <c r="E1730" s="361" t="s">
        <v>732</v>
      </c>
    </row>
    <row r="1731" spans="1:5" x14ac:dyDescent="0.25">
      <c r="A1731">
        <v>9869</v>
      </c>
      <c r="B1731" t="s">
        <v>4712</v>
      </c>
      <c r="C1731" t="s">
        <v>213</v>
      </c>
      <c r="D1731" t="s">
        <v>206</v>
      </c>
      <c r="E1731" s="361" t="s">
        <v>4713</v>
      </c>
    </row>
    <row r="1732" spans="1:5" x14ac:dyDescent="0.25">
      <c r="A1732">
        <v>9870</v>
      </c>
      <c r="B1732" t="s">
        <v>4714</v>
      </c>
      <c r="C1732" t="s">
        <v>213</v>
      </c>
      <c r="D1732" t="s">
        <v>206</v>
      </c>
      <c r="E1732" s="361" t="s">
        <v>4715</v>
      </c>
    </row>
    <row r="1733" spans="1:5" x14ac:dyDescent="0.25">
      <c r="A1733">
        <v>9871</v>
      </c>
      <c r="B1733" t="s">
        <v>4716</v>
      </c>
      <c r="C1733" t="s">
        <v>213</v>
      </c>
      <c r="D1733" t="s">
        <v>206</v>
      </c>
      <c r="E1733" s="361" t="s">
        <v>4717</v>
      </c>
    </row>
    <row r="1734" spans="1:5" x14ac:dyDescent="0.25">
      <c r="A1734">
        <v>9872</v>
      </c>
      <c r="B1734" t="s">
        <v>4718</v>
      </c>
      <c r="C1734" t="s">
        <v>213</v>
      </c>
      <c r="D1734" t="s">
        <v>206</v>
      </c>
      <c r="E1734" s="361" t="s">
        <v>4719</v>
      </c>
    </row>
    <row r="1735" spans="1:5" x14ac:dyDescent="0.25">
      <c r="A1735">
        <v>9873</v>
      </c>
      <c r="B1735" t="s">
        <v>4720</v>
      </c>
      <c r="C1735" t="s">
        <v>213</v>
      </c>
      <c r="D1735" t="s">
        <v>206</v>
      </c>
      <c r="E1735" s="361" t="s">
        <v>4721</v>
      </c>
    </row>
    <row r="1736" spans="1:5" x14ac:dyDescent="0.25">
      <c r="A1736">
        <v>9874</v>
      </c>
      <c r="B1736" t="s">
        <v>4722</v>
      </c>
      <c r="C1736" t="s">
        <v>213</v>
      </c>
      <c r="D1736" t="s">
        <v>206</v>
      </c>
      <c r="E1736" s="361" t="s">
        <v>956</v>
      </c>
    </row>
    <row r="1737" spans="1:5" x14ac:dyDescent="0.25">
      <c r="A1737">
        <v>9875</v>
      </c>
      <c r="B1737" t="s">
        <v>4723</v>
      </c>
      <c r="C1737" t="s">
        <v>213</v>
      </c>
      <c r="D1737" t="s">
        <v>206</v>
      </c>
      <c r="E1737" s="361" t="s">
        <v>1222</v>
      </c>
    </row>
    <row r="1738" spans="1:5" x14ac:dyDescent="0.25">
      <c r="A1738">
        <v>9877</v>
      </c>
      <c r="B1738" t="s">
        <v>4724</v>
      </c>
      <c r="C1738" t="s">
        <v>213</v>
      </c>
      <c r="D1738" t="s">
        <v>206</v>
      </c>
      <c r="E1738" s="361" t="s">
        <v>4725</v>
      </c>
    </row>
    <row r="1739" spans="1:5" x14ac:dyDescent="0.25">
      <c r="A1739">
        <v>9878</v>
      </c>
      <c r="B1739" t="s">
        <v>4726</v>
      </c>
      <c r="C1739" t="s">
        <v>213</v>
      </c>
      <c r="D1739" t="s">
        <v>206</v>
      </c>
      <c r="E1739" s="361" t="s">
        <v>4727</v>
      </c>
    </row>
    <row r="1740" spans="1:5" x14ac:dyDescent="0.25">
      <c r="A1740">
        <v>9883</v>
      </c>
      <c r="B1740" t="s">
        <v>4728</v>
      </c>
      <c r="C1740" t="s">
        <v>208</v>
      </c>
      <c r="D1740" t="s">
        <v>209</v>
      </c>
      <c r="E1740" s="361" t="s">
        <v>4729</v>
      </c>
    </row>
    <row r="1741" spans="1:5" x14ac:dyDescent="0.25">
      <c r="A1741">
        <v>9884</v>
      </c>
      <c r="B1741" t="s">
        <v>4730</v>
      </c>
      <c r="C1741" t="s">
        <v>208</v>
      </c>
      <c r="D1741" t="s">
        <v>209</v>
      </c>
      <c r="E1741" s="361" t="s">
        <v>4459</v>
      </c>
    </row>
    <row r="1742" spans="1:5" x14ac:dyDescent="0.25">
      <c r="A1742">
        <v>9885</v>
      </c>
      <c r="B1742" t="s">
        <v>4731</v>
      </c>
      <c r="C1742" t="s">
        <v>208</v>
      </c>
      <c r="D1742" t="s">
        <v>209</v>
      </c>
      <c r="E1742" s="361" t="s">
        <v>1685</v>
      </c>
    </row>
    <row r="1743" spans="1:5" x14ac:dyDescent="0.25">
      <c r="A1743">
        <v>9886</v>
      </c>
      <c r="B1743" t="s">
        <v>4732</v>
      </c>
      <c r="C1743" t="s">
        <v>208</v>
      </c>
      <c r="D1743" t="s">
        <v>209</v>
      </c>
      <c r="E1743" s="361" t="s">
        <v>4733</v>
      </c>
    </row>
    <row r="1744" spans="1:5" x14ac:dyDescent="0.25">
      <c r="A1744">
        <v>9887</v>
      </c>
      <c r="B1744" t="s">
        <v>4734</v>
      </c>
      <c r="C1744" t="s">
        <v>208</v>
      </c>
      <c r="D1744" t="s">
        <v>209</v>
      </c>
      <c r="E1744" s="361" t="s">
        <v>4735</v>
      </c>
    </row>
    <row r="1745" spans="1:5" x14ac:dyDescent="0.25">
      <c r="A1745">
        <v>9888</v>
      </c>
      <c r="B1745" t="s">
        <v>4736</v>
      </c>
      <c r="C1745" t="s">
        <v>208</v>
      </c>
      <c r="D1745" t="s">
        <v>209</v>
      </c>
      <c r="E1745" s="361" t="s">
        <v>4737</v>
      </c>
    </row>
    <row r="1746" spans="1:5" x14ac:dyDescent="0.25">
      <c r="A1746">
        <v>9889</v>
      </c>
      <c r="B1746" t="s">
        <v>4738</v>
      </c>
      <c r="C1746" t="s">
        <v>208</v>
      </c>
      <c r="D1746" t="s">
        <v>209</v>
      </c>
      <c r="E1746" s="361" t="s">
        <v>4739</v>
      </c>
    </row>
    <row r="1747" spans="1:5" x14ac:dyDescent="0.25">
      <c r="A1747">
        <v>9890</v>
      </c>
      <c r="B1747" t="s">
        <v>4740</v>
      </c>
      <c r="C1747" t="s">
        <v>208</v>
      </c>
      <c r="D1747" t="s">
        <v>209</v>
      </c>
      <c r="E1747" s="361" t="s">
        <v>4741</v>
      </c>
    </row>
    <row r="1748" spans="1:5" x14ac:dyDescent="0.25">
      <c r="A1748">
        <v>9891</v>
      </c>
      <c r="B1748" t="s">
        <v>4742</v>
      </c>
      <c r="C1748" t="s">
        <v>208</v>
      </c>
      <c r="D1748" t="s">
        <v>209</v>
      </c>
      <c r="E1748" s="361" t="s">
        <v>4743</v>
      </c>
    </row>
    <row r="1749" spans="1:5" x14ac:dyDescent="0.25">
      <c r="A1749">
        <v>9892</v>
      </c>
      <c r="B1749" t="s">
        <v>4744</v>
      </c>
      <c r="C1749" t="s">
        <v>208</v>
      </c>
      <c r="D1749" t="s">
        <v>206</v>
      </c>
      <c r="E1749" s="361" t="s">
        <v>4745</v>
      </c>
    </row>
    <row r="1750" spans="1:5" x14ac:dyDescent="0.25">
      <c r="A1750">
        <v>9894</v>
      </c>
      <c r="B1750" t="s">
        <v>4746</v>
      </c>
      <c r="C1750" t="s">
        <v>208</v>
      </c>
      <c r="D1750" t="s">
        <v>206</v>
      </c>
      <c r="E1750" s="361" t="s">
        <v>4747</v>
      </c>
    </row>
    <row r="1751" spans="1:5" x14ac:dyDescent="0.25">
      <c r="A1751">
        <v>9895</v>
      </c>
      <c r="B1751" t="s">
        <v>4748</v>
      </c>
      <c r="C1751" t="s">
        <v>208</v>
      </c>
      <c r="D1751" t="s">
        <v>206</v>
      </c>
      <c r="E1751" s="361" t="s">
        <v>1447</v>
      </c>
    </row>
    <row r="1752" spans="1:5" x14ac:dyDescent="0.25">
      <c r="A1752">
        <v>9897</v>
      </c>
      <c r="B1752" t="s">
        <v>4749</v>
      </c>
      <c r="C1752" t="s">
        <v>208</v>
      </c>
      <c r="D1752" t="s">
        <v>206</v>
      </c>
      <c r="E1752" s="361" t="s">
        <v>3914</v>
      </c>
    </row>
    <row r="1753" spans="1:5" x14ac:dyDescent="0.25">
      <c r="A1753">
        <v>9899</v>
      </c>
      <c r="B1753" t="s">
        <v>4750</v>
      </c>
      <c r="C1753" t="s">
        <v>208</v>
      </c>
      <c r="D1753" t="s">
        <v>206</v>
      </c>
      <c r="E1753" s="361" t="s">
        <v>719</v>
      </c>
    </row>
    <row r="1754" spans="1:5" x14ac:dyDescent="0.25">
      <c r="A1754">
        <v>9900</v>
      </c>
      <c r="B1754" t="s">
        <v>4751</v>
      </c>
      <c r="C1754" t="s">
        <v>208</v>
      </c>
      <c r="D1754" t="s">
        <v>206</v>
      </c>
      <c r="E1754" s="361" t="s">
        <v>4752</v>
      </c>
    </row>
    <row r="1755" spans="1:5" x14ac:dyDescent="0.25">
      <c r="A1755">
        <v>9901</v>
      </c>
      <c r="B1755" t="s">
        <v>4753</v>
      </c>
      <c r="C1755" t="s">
        <v>208</v>
      </c>
      <c r="D1755" t="s">
        <v>206</v>
      </c>
      <c r="E1755" s="361" t="s">
        <v>1346</v>
      </c>
    </row>
    <row r="1756" spans="1:5" x14ac:dyDescent="0.25">
      <c r="A1756">
        <v>9905</v>
      </c>
      <c r="B1756" t="s">
        <v>4754</v>
      </c>
      <c r="C1756" t="s">
        <v>208</v>
      </c>
      <c r="D1756" t="s">
        <v>206</v>
      </c>
      <c r="E1756" s="361" t="s">
        <v>504</v>
      </c>
    </row>
    <row r="1757" spans="1:5" x14ac:dyDescent="0.25">
      <c r="A1757">
        <v>9906</v>
      </c>
      <c r="B1757" t="s">
        <v>4755</v>
      </c>
      <c r="C1757" t="s">
        <v>208</v>
      </c>
      <c r="D1757" t="s">
        <v>206</v>
      </c>
      <c r="E1757" s="361" t="s">
        <v>4756</v>
      </c>
    </row>
    <row r="1758" spans="1:5" x14ac:dyDescent="0.25">
      <c r="A1758">
        <v>9907</v>
      </c>
      <c r="B1758" t="s">
        <v>4757</v>
      </c>
      <c r="C1758" t="s">
        <v>208</v>
      </c>
      <c r="D1758" t="s">
        <v>206</v>
      </c>
      <c r="E1758" s="361" t="s">
        <v>4758</v>
      </c>
    </row>
    <row r="1759" spans="1:5" x14ac:dyDescent="0.25">
      <c r="A1759">
        <v>9908</v>
      </c>
      <c r="B1759" t="s">
        <v>4759</v>
      </c>
      <c r="C1759" t="s">
        <v>208</v>
      </c>
      <c r="D1759" t="s">
        <v>206</v>
      </c>
      <c r="E1759" s="361" t="s">
        <v>656</v>
      </c>
    </row>
    <row r="1760" spans="1:5" x14ac:dyDescent="0.25">
      <c r="A1760">
        <v>9909</v>
      </c>
      <c r="B1760" t="s">
        <v>4760</v>
      </c>
      <c r="C1760" t="s">
        <v>208</v>
      </c>
      <c r="D1760" t="s">
        <v>206</v>
      </c>
      <c r="E1760" s="361" t="s">
        <v>4761</v>
      </c>
    </row>
    <row r="1761" spans="1:5" x14ac:dyDescent="0.25">
      <c r="A1761">
        <v>9910</v>
      </c>
      <c r="B1761" t="s">
        <v>4762</v>
      </c>
      <c r="C1761" t="s">
        <v>208</v>
      </c>
      <c r="D1761" t="s">
        <v>206</v>
      </c>
      <c r="E1761" s="361" t="s">
        <v>4763</v>
      </c>
    </row>
    <row r="1762" spans="1:5" x14ac:dyDescent="0.25">
      <c r="A1762">
        <v>9912</v>
      </c>
      <c r="B1762" t="s">
        <v>4764</v>
      </c>
      <c r="C1762" t="s">
        <v>208</v>
      </c>
      <c r="D1762" t="s">
        <v>209</v>
      </c>
      <c r="E1762" s="361" t="s">
        <v>4765</v>
      </c>
    </row>
    <row r="1763" spans="1:5" x14ac:dyDescent="0.25">
      <c r="A1763">
        <v>9914</v>
      </c>
      <c r="B1763" t="s">
        <v>4766</v>
      </c>
      <c r="C1763" t="s">
        <v>208</v>
      </c>
      <c r="D1763" t="s">
        <v>209</v>
      </c>
      <c r="E1763" s="361" t="s">
        <v>1154</v>
      </c>
    </row>
    <row r="1764" spans="1:5" x14ac:dyDescent="0.25">
      <c r="A1764">
        <v>9921</v>
      </c>
      <c r="B1764" t="s">
        <v>4767</v>
      </c>
      <c r="C1764" t="s">
        <v>208</v>
      </c>
      <c r="D1764" t="s">
        <v>209</v>
      </c>
      <c r="E1764" s="361" t="s">
        <v>4768</v>
      </c>
    </row>
    <row r="1765" spans="1:5" x14ac:dyDescent="0.25">
      <c r="A1765">
        <v>10228</v>
      </c>
      <c r="B1765" t="s">
        <v>4769</v>
      </c>
      <c r="C1765" t="s">
        <v>208</v>
      </c>
      <c r="D1765" t="s">
        <v>204</v>
      </c>
      <c r="E1765" s="361" t="s">
        <v>4770</v>
      </c>
    </row>
    <row r="1766" spans="1:5" x14ac:dyDescent="0.25">
      <c r="A1766">
        <v>10229</v>
      </c>
      <c r="B1766" t="s">
        <v>4771</v>
      </c>
      <c r="C1766" t="s">
        <v>208</v>
      </c>
      <c r="D1766" t="s">
        <v>209</v>
      </c>
      <c r="E1766" s="361" t="s">
        <v>1155</v>
      </c>
    </row>
    <row r="1767" spans="1:5" x14ac:dyDescent="0.25">
      <c r="A1767">
        <v>10230</v>
      </c>
      <c r="B1767" t="s">
        <v>4772</v>
      </c>
      <c r="C1767" t="s">
        <v>208</v>
      </c>
      <c r="D1767" t="s">
        <v>209</v>
      </c>
      <c r="E1767" s="361" t="s">
        <v>1156</v>
      </c>
    </row>
    <row r="1768" spans="1:5" x14ac:dyDescent="0.25">
      <c r="A1768">
        <v>10231</v>
      </c>
      <c r="B1768" t="s">
        <v>4773</v>
      </c>
      <c r="C1768" t="s">
        <v>208</v>
      </c>
      <c r="D1768" t="s">
        <v>209</v>
      </c>
      <c r="E1768" s="361" t="s">
        <v>1157</v>
      </c>
    </row>
    <row r="1769" spans="1:5" x14ac:dyDescent="0.25">
      <c r="A1769">
        <v>10232</v>
      </c>
      <c r="B1769" t="s">
        <v>4774</v>
      </c>
      <c r="C1769" t="s">
        <v>208</v>
      </c>
      <c r="D1769" t="s">
        <v>209</v>
      </c>
      <c r="E1769" s="361" t="s">
        <v>1158</v>
      </c>
    </row>
    <row r="1770" spans="1:5" x14ac:dyDescent="0.25">
      <c r="A1770">
        <v>10233</v>
      </c>
      <c r="B1770" t="s">
        <v>4775</v>
      </c>
      <c r="C1770" t="s">
        <v>208</v>
      </c>
      <c r="D1770" t="s">
        <v>209</v>
      </c>
      <c r="E1770" s="361" t="s">
        <v>1159</v>
      </c>
    </row>
    <row r="1771" spans="1:5" x14ac:dyDescent="0.25">
      <c r="A1771">
        <v>10234</v>
      </c>
      <c r="B1771" t="s">
        <v>4776</v>
      </c>
      <c r="C1771" t="s">
        <v>208</v>
      </c>
      <c r="D1771" t="s">
        <v>209</v>
      </c>
      <c r="E1771" s="361" t="s">
        <v>904</v>
      </c>
    </row>
    <row r="1772" spans="1:5" x14ac:dyDescent="0.25">
      <c r="A1772">
        <v>10235</v>
      </c>
      <c r="B1772" t="s">
        <v>4777</v>
      </c>
      <c r="C1772" t="s">
        <v>208</v>
      </c>
      <c r="D1772" t="s">
        <v>209</v>
      </c>
      <c r="E1772" s="361" t="s">
        <v>1160</v>
      </c>
    </row>
    <row r="1773" spans="1:5" x14ac:dyDescent="0.25">
      <c r="A1773">
        <v>10236</v>
      </c>
      <c r="B1773" t="s">
        <v>4778</v>
      </c>
      <c r="C1773" t="s">
        <v>208</v>
      </c>
      <c r="D1773" t="s">
        <v>209</v>
      </c>
      <c r="E1773" s="361" t="s">
        <v>1161</v>
      </c>
    </row>
    <row r="1774" spans="1:5" x14ac:dyDescent="0.25">
      <c r="A1774">
        <v>10404</v>
      </c>
      <c r="B1774" t="s">
        <v>4779</v>
      </c>
      <c r="C1774" t="s">
        <v>208</v>
      </c>
      <c r="D1774" t="s">
        <v>209</v>
      </c>
      <c r="E1774" s="361" t="s">
        <v>1162</v>
      </c>
    </row>
    <row r="1775" spans="1:5" x14ac:dyDescent="0.25">
      <c r="A1775">
        <v>10405</v>
      </c>
      <c r="B1775" t="s">
        <v>4780</v>
      </c>
      <c r="C1775" t="s">
        <v>208</v>
      </c>
      <c r="D1775" t="s">
        <v>209</v>
      </c>
      <c r="E1775" s="361" t="s">
        <v>1163</v>
      </c>
    </row>
    <row r="1776" spans="1:5" x14ac:dyDescent="0.25">
      <c r="A1776">
        <v>10406</v>
      </c>
      <c r="B1776" t="s">
        <v>4781</v>
      </c>
      <c r="C1776" t="s">
        <v>208</v>
      </c>
      <c r="D1776" t="s">
        <v>209</v>
      </c>
      <c r="E1776" s="361" t="s">
        <v>1164</v>
      </c>
    </row>
    <row r="1777" spans="1:5" x14ac:dyDescent="0.25">
      <c r="A1777">
        <v>10407</v>
      </c>
      <c r="B1777" t="s">
        <v>4782</v>
      </c>
      <c r="C1777" t="s">
        <v>208</v>
      </c>
      <c r="D1777" t="s">
        <v>209</v>
      </c>
      <c r="E1777" s="361" t="s">
        <v>1165</v>
      </c>
    </row>
    <row r="1778" spans="1:5" x14ac:dyDescent="0.25">
      <c r="A1778">
        <v>10408</v>
      </c>
      <c r="B1778" t="s">
        <v>4783</v>
      </c>
      <c r="C1778" t="s">
        <v>208</v>
      </c>
      <c r="D1778" t="s">
        <v>209</v>
      </c>
      <c r="E1778" s="361" t="s">
        <v>1166</v>
      </c>
    </row>
    <row r="1779" spans="1:5" x14ac:dyDescent="0.25">
      <c r="A1779">
        <v>10409</v>
      </c>
      <c r="B1779" t="s">
        <v>4784</v>
      </c>
      <c r="C1779" t="s">
        <v>208</v>
      </c>
      <c r="D1779" t="s">
        <v>209</v>
      </c>
      <c r="E1779" s="361" t="s">
        <v>1167</v>
      </c>
    </row>
    <row r="1780" spans="1:5" x14ac:dyDescent="0.25">
      <c r="A1780">
        <v>10410</v>
      </c>
      <c r="B1780" t="s">
        <v>4785</v>
      </c>
      <c r="C1780" t="s">
        <v>208</v>
      </c>
      <c r="D1780" t="s">
        <v>209</v>
      </c>
      <c r="E1780" s="361" t="s">
        <v>1168</v>
      </c>
    </row>
    <row r="1781" spans="1:5" x14ac:dyDescent="0.25">
      <c r="A1781">
        <v>10411</v>
      </c>
      <c r="B1781" t="s">
        <v>4786</v>
      </c>
      <c r="C1781" t="s">
        <v>208</v>
      </c>
      <c r="D1781" t="s">
        <v>209</v>
      </c>
      <c r="E1781" s="361" t="s">
        <v>1169</v>
      </c>
    </row>
    <row r="1782" spans="1:5" x14ac:dyDescent="0.25">
      <c r="A1782">
        <v>10412</v>
      </c>
      <c r="B1782" t="s">
        <v>4787</v>
      </c>
      <c r="C1782" t="s">
        <v>208</v>
      </c>
      <c r="D1782" t="s">
        <v>209</v>
      </c>
      <c r="E1782" s="361" t="s">
        <v>1170</v>
      </c>
    </row>
    <row r="1783" spans="1:5" x14ac:dyDescent="0.25">
      <c r="A1783">
        <v>10413</v>
      </c>
      <c r="B1783" t="s">
        <v>4788</v>
      </c>
      <c r="C1783" t="s">
        <v>208</v>
      </c>
      <c r="D1783" t="s">
        <v>209</v>
      </c>
      <c r="E1783" s="361" t="s">
        <v>1171</v>
      </c>
    </row>
    <row r="1784" spans="1:5" x14ac:dyDescent="0.25">
      <c r="A1784">
        <v>10414</v>
      </c>
      <c r="B1784" t="s">
        <v>4789</v>
      </c>
      <c r="C1784" t="s">
        <v>208</v>
      </c>
      <c r="D1784" t="s">
        <v>209</v>
      </c>
      <c r="E1784" s="361" t="s">
        <v>1172</v>
      </c>
    </row>
    <row r="1785" spans="1:5" x14ac:dyDescent="0.25">
      <c r="A1785">
        <v>10415</v>
      </c>
      <c r="B1785" t="s">
        <v>4790</v>
      </c>
      <c r="C1785" t="s">
        <v>208</v>
      </c>
      <c r="D1785" t="s">
        <v>209</v>
      </c>
      <c r="E1785" s="361" t="s">
        <v>1173</v>
      </c>
    </row>
    <row r="1786" spans="1:5" x14ac:dyDescent="0.25">
      <c r="A1786">
        <v>10416</v>
      </c>
      <c r="B1786" t="s">
        <v>4791</v>
      </c>
      <c r="C1786" t="s">
        <v>208</v>
      </c>
      <c r="D1786" t="s">
        <v>209</v>
      </c>
      <c r="E1786" s="361" t="s">
        <v>1174</v>
      </c>
    </row>
    <row r="1787" spans="1:5" x14ac:dyDescent="0.25">
      <c r="A1787">
        <v>10417</v>
      </c>
      <c r="B1787" t="s">
        <v>4792</v>
      </c>
      <c r="C1787" t="s">
        <v>208</v>
      </c>
      <c r="D1787" t="s">
        <v>209</v>
      </c>
      <c r="E1787" s="361" t="s">
        <v>1175</v>
      </c>
    </row>
    <row r="1788" spans="1:5" x14ac:dyDescent="0.25">
      <c r="A1788">
        <v>10418</v>
      </c>
      <c r="B1788" t="s">
        <v>4793</v>
      </c>
      <c r="C1788" t="s">
        <v>208</v>
      </c>
      <c r="D1788" t="s">
        <v>209</v>
      </c>
      <c r="E1788" s="361" t="s">
        <v>1176</v>
      </c>
    </row>
    <row r="1789" spans="1:5" x14ac:dyDescent="0.25">
      <c r="A1789">
        <v>10419</v>
      </c>
      <c r="B1789" t="s">
        <v>4794</v>
      </c>
      <c r="C1789" t="s">
        <v>208</v>
      </c>
      <c r="D1789" t="s">
        <v>209</v>
      </c>
      <c r="E1789" s="361" t="s">
        <v>1177</v>
      </c>
    </row>
    <row r="1790" spans="1:5" x14ac:dyDescent="0.25">
      <c r="A1790">
        <v>10420</v>
      </c>
      <c r="B1790" t="s">
        <v>4795</v>
      </c>
      <c r="C1790" t="s">
        <v>208</v>
      </c>
      <c r="D1790" t="s">
        <v>204</v>
      </c>
      <c r="E1790" s="361" t="s">
        <v>4796</v>
      </c>
    </row>
    <row r="1791" spans="1:5" x14ac:dyDescent="0.25">
      <c r="A1791">
        <v>10421</v>
      </c>
      <c r="B1791" t="s">
        <v>4797</v>
      </c>
      <c r="C1791" t="s">
        <v>208</v>
      </c>
      <c r="D1791" t="s">
        <v>206</v>
      </c>
      <c r="E1791" s="361" t="s">
        <v>4798</v>
      </c>
    </row>
    <row r="1792" spans="1:5" x14ac:dyDescent="0.25">
      <c r="A1792">
        <v>10422</v>
      </c>
      <c r="B1792" t="s">
        <v>4799</v>
      </c>
      <c r="C1792" t="s">
        <v>208</v>
      </c>
      <c r="D1792" t="s">
        <v>206</v>
      </c>
      <c r="E1792" s="361" t="s">
        <v>4800</v>
      </c>
    </row>
    <row r="1793" spans="1:5" x14ac:dyDescent="0.25">
      <c r="A1793">
        <v>10423</v>
      </c>
      <c r="B1793" t="s">
        <v>4801</v>
      </c>
      <c r="C1793" t="s">
        <v>208</v>
      </c>
      <c r="D1793" t="s">
        <v>206</v>
      </c>
      <c r="E1793" s="361" t="s">
        <v>4802</v>
      </c>
    </row>
    <row r="1794" spans="1:5" x14ac:dyDescent="0.25">
      <c r="A1794">
        <v>10425</v>
      </c>
      <c r="B1794" t="s">
        <v>4803</v>
      </c>
      <c r="C1794" t="s">
        <v>208</v>
      </c>
      <c r="D1794" t="s">
        <v>206</v>
      </c>
      <c r="E1794" s="361" t="s">
        <v>4804</v>
      </c>
    </row>
    <row r="1795" spans="1:5" x14ac:dyDescent="0.25">
      <c r="A1795">
        <v>10426</v>
      </c>
      <c r="B1795" t="s">
        <v>4805</v>
      </c>
      <c r="C1795" t="s">
        <v>208</v>
      </c>
      <c r="D1795" t="s">
        <v>206</v>
      </c>
      <c r="E1795" s="361" t="s">
        <v>4806</v>
      </c>
    </row>
    <row r="1796" spans="1:5" x14ac:dyDescent="0.25">
      <c r="A1796">
        <v>10427</v>
      </c>
      <c r="B1796" t="s">
        <v>4807</v>
      </c>
      <c r="C1796" t="s">
        <v>208</v>
      </c>
      <c r="D1796" t="s">
        <v>206</v>
      </c>
      <c r="E1796" s="361" t="s">
        <v>4808</v>
      </c>
    </row>
    <row r="1797" spans="1:5" x14ac:dyDescent="0.25">
      <c r="A1797">
        <v>10428</v>
      </c>
      <c r="B1797" t="s">
        <v>4809</v>
      </c>
      <c r="C1797" t="s">
        <v>208</v>
      </c>
      <c r="D1797" t="s">
        <v>206</v>
      </c>
      <c r="E1797" s="361" t="s">
        <v>4810</v>
      </c>
    </row>
    <row r="1798" spans="1:5" x14ac:dyDescent="0.25">
      <c r="A1798">
        <v>10429</v>
      </c>
      <c r="B1798" t="s">
        <v>4811</v>
      </c>
      <c r="C1798" t="s">
        <v>208</v>
      </c>
      <c r="D1798" t="s">
        <v>206</v>
      </c>
      <c r="E1798" s="361" t="s">
        <v>2072</v>
      </c>
    </row>
    <row r="1799" spans="1:5" x14ac:dyDescent="0.25">
      <c r="A1799">
        <v>10431</v>
      </c>
      <c r="B1799" t="s">
        <v>4812</v>
      </c>
      <c r="C1799" t="s">
        <v>208</v>
      </c>
      <c r="D1799" t="s">
        <v>206</v>
      </c>
      <c r="E1799" s="361" t="s">
        <v>2016</v>
      </c>
    </row>
    <row r="1800" spans="1:5" x14ac:dyDescent="0.25">
      <c r="A1800">
        <v>10432</v>
      </c>
      <c r="B1800" t="s">
        <v>4813</v>
      </c>
      <c r="C1800" t="s">
        <v>208</v>
      </c>
      <c r="D1800" t="s">
        <v>206</v>
      </c>
      <c r="E1800" s="361" t="s">
        <v>4814</v>
      </c>
    </row>
    <row r="1801" spans="1:5" x14ac:dyDescent="0.25">
      <c r="A1801">
        <v>10475</v>
      </c>
      <c r="B1801" t="s">
        <v>4815</v>
      </c>
      <c r="C1801" t="s">
        <v>207</v>
      </c>
      <c r="D1801" t="s">
        <v>206</v>
      </c>
      <c r="E1801" s="361" t="s">
        <v>1801</v>
      </c>
    </row>
    <row r="1802" spans="1:5" x14ac:dyDescent="0.25">
      <c r="A1802">
        <v>10478</v>
      </c>
      <c r="B1802" t="s">
        <v>4816</v>
      </c>
      <c r="C1802" t="s">
        <v>207</v>
      </c>
      <c r="D1802" t="s">
        <v>204</v>
      </c>
      <c r="E1802" s="361" t="s">
        <v>4817</v>
      </c>
    </row>
    <row r="1803" spans="1:5" x14ac:dyDescent="0.25">
      <c r="A1803">
        <v>10481</v>
      </c>
      <c r="B1803" t="s">
        <v>4818</v>
      </c>
      <c r="C1803" t="s">
        <v>207</v>
      </c>
      <c r="D1803" t="s">
        <v>206</v>
      </c>
      <c r="E1803" s="361" t="s">
        <v>4819</v>
      </c>
    </row>
    <row r="1804" spans="1:5" x14ac:dyDescent="0.25">
      <c r="A1804">
        <v>10488</v>
      </c>
      <c r="B1804" t="s">
        <v>4820</v>
      </c>
      <c r="C1804" t="s">
        <v>208</v>
      </c>
      <c r="D1804" t="s">
        <v>209</v>
      </c>
      <c r="E1804" s="361" t="s">
        <v>4821</v>
      </c>
    </row>
    <row r="1805" spans="1:5" x14ac:dyDescent="0.25">
      <c r="A1805">
        <v>10489</v>
      </c>
      <c r="B1805" t="s">
        <v>4822</v>
      </c>
      <c r="C1805" t="s">
        <v>212</v>
      </c>
      <c r="D1805" t="s">
        <v>206</v>
      </c>
      <c r="E1805" s="361" t="s">
        <v>4823</v>
      </c>
    </row>
    <row r="1806" spans="1:5" x14ac:dyDescent="0.25">
      <c r="A1806">
        <v>10490</v>
      </c>
      <c r="B1806" t="s">
        <v>4824</v>
      </c>
      <c r="C1806" t="s">
        <v>214</v>
      </c>
      <c r="D1806" t="s">
        <v>206</v>
      </c>
      <c r="E1806" s="361" t="s">
        <v>1179</v>
      </c>
    </row>
    <row r="1807" spans="1:5" x14ac:dyDescent="0.25">
      <c r="A1807">
        <v>10491</v>
      </c>
      <c r="B1807" t="s">
        <v>4825</v>
      </c>
      <c r="C1807" t="s">
        <v>214</v>
      </c>
      <c r="D1807" t="s">
        <v>206</v>
      </c>
      <c r="E1807" s="361" t="s">
        <v>1180</v>
      </c>
    </row>
    <row r="1808" spans="1:5" x14ac:dyDescent="0.25">
      <c r="A1808">
        <v>10492</v>
      </c>
      <c r="B1808" t="s">
        <v>4826</v>
      </c>
      <c r="C1808" t="s">
        <v>214</v>
      </c>
      <c r="D1808" t="s">
        <v>204</v>
      </c>
      <c r="E1808" s="361" t="s">
        <v>1181</v>
      </c>
    </row>
    <row r="1809" spans="1:5" x14ac:dyDescent="0.25">
      <c r="A1809">
        <v>10493</v>
      </c>
      <c r="B1809" t="s">
        <v>4827</v>
      </c>
      <c r="C1809" t="s">
        <v>214</v>
      </c>
      <c r="D1809" t="s">
        <v>206</v>
      </c>
      <c r="E1809" s="361" t="s">
        <v>1182</v>
      </c>
    </row>
    <row r="1810" spans="1:5" x14ac:dyDescent="0.25">
      <c r="A1810">
        <v>10496</v>
      </c>
      <c r="B1810" t="s">
        <v>4828</v>
      </c>
      <c r="C1810" t="s">
        <v>214</v>
      </c>
      <c r="D1810" t="s">
        <v>206</v>
      </c>
      <c r="E1810" s="361" t="s">
        <v>1183</v>
      </c>
    </row>
    <row r="1811" spans="1:5" x14ac:dyDescent="0.25">
      <c r="A1811">
        <v>10497</v>
      </c>
      <c r="B1811" t="s">
        <v>4829</v>
      </c>
      <c r="C1811" t="s">
        <v>214</v>
      </c>
      <c r="D1811" t="s">
        <v>206</v>
      </c>
      <c r="E1811" s="361" t="s">
        <v>1184</v>
      </c>
    </row>
    <row r="1812" spans="1:5" x14ac:dyDescent="0.25">
      <c r="A1812">
        <v>10498</v>
      </c>
      <c r="B1812" t="s">
        <v>4830</v>
      </c>
      <c r="C1812" t="s">
        <v>203</v>
      </c>
      <c r="D1812" t="s">
        <v>206</v>
      </c>
      <c r="E1812" s="361" t="s">
        <v>1185</v>
      </c>
    </row>
    <row r="1813" spans="1:5" x14ac:dyDescent="0.25">
      <c r="A1813">
        <v>10499</v>
      </c>
      <c r="B1813" t="s">
        <v>4831</v>
      </c>
      <c r="C1813" t="s">
        <v>214</v>
      </c>
      <c r="D1813" t="s">
        <v>206</v>
      </c>
      <c r="E1813" s="361" t="s">
        <v>1186</v>
      </c>
    </row>
    <row r="1814" spans="1:5" x14ac:dyDescent="0.25">
      <c r="A1814">
        <v>10501</v>
      </c>
      <c r="B1814" t="s">
        <v>4832</v>
      </c>
      <c r="C1814" t="s">
        <v>214</v>
      </c>
      <c r="D1814" t="s">
        <v>206</v>
      </c>
      <c r="E1814" s="361" t="s">
        <v>1187</v>
      </c>
    </row>
    <row r="1815" spans="1:5" x14ac:dyDescent="0.25">
      <c r="A1815">
        <v>10502</v>
      </c>
      <c r="B1815" t="s">
        <v>4833</v>
      </c>
      <c r="C1815" t="s">
        <v>214</v>
      </c>
      <c r="D1815" t="s">
        <v>206</v>
      </c>
      <c r="E1815" s="361" t="s">
        <v>1188</v>
      </c>
    </row>
    <row r="1816" spans="1:5" x14ac:dyDescent="0.25">
      <c r="A1816">
        <v>10503</v>
      </c>
      <c r="B1816" t="s">
        <v>4834</v>
      </c>
      <c r="C1816" t="s">
        <v>214</v>
      </c>
      <c r="D1816" t="s">
        <v>206</v>
      </c>
      <c r="E1816" s="361" t="s">
        <v>1189</v>
      </c>
    </row>
    <row r="1817" spans="1:5" x14ac:dyDescent="0.25">
      <c r="A1817">
        <v>10504</v>
      </c>
      <c r="B1817" t="s">
        <v>4835</v>
      </c>
      <c r="C1817" t="s">
        <v>214</v>
      </c>
      <c r="D1817" t="s">
        <v>206</v>
      </c>
      <c r="E1817" s="361" t="s">
        <v>1190</v>
      </c>
    </row>
    <row r="1818" spans="1:5" x14ac:dyDescent="0.25">
      <c r="A1818">
        <v>10505</v>
      </c>
      <c r="B1818" t="s">
        <v>4836</v>
      </c>
      <c r="C1818" t="s">
        <v>214</v>
      </c>
      <c r="D1818" t="s">
        <v>206</v>
      </c>
      <c r="E1818" s="361" t="s">
        <v>1191</v>
      </c>
    </row>
    <row r="1819" spans="1:5" x14ac:dyDescent="0.25">
      <c r="A1819">
        <v>10506</v>
      </c>
      <c r="B1819" t="s">
        <v>4837</v>
      </c>
      <c r="C1819" t="s">
        <v>214</v>
      </c>
      <c r="D1819" t="s">
        <v>206</v>
      </c>
      <c r="E1819" s="361" t="s">
        <v>1192</v>
      </c>
    </row>
    <row r="1820" spans="1:5" x14ac:dyDescent="0.25">
      <c r="A1820">
        <v>10507</v>
      </c>
      <c r="B1820" t="s">
        <v>4838</v>
      </c>
      <c r="C1820" t="s">
        <v>214</v>
      </c>
      <c r="D1820" t="s">
        <v>206</v>
      </c>
      <c r="E1820" s="361" t="s">
        <v>1193</v>
      </c>
    </row>
    <row r="1821" spans="1:5" x14ac:dyDescent="0.25">
      <c r="A1821">
        <v>10510</v>
      </c>
      <c r="B1821" t="s">
        <v>4839</v>
      </c>
      <c r="C1821" t="s">
        <v>208</v>
      </c>
      <c r="D1821" t="s">
        <v>206</v>
      </c>
      <c r="E1821" s="361" t="s">
        <v>1194</v>
      </c>
    </row>
    <row r="1822" spans="1:5" x14ac:dyDescent="0.25">
      <c r="A1822">
        <v>10512</v>
      </c>
      <c r="B1822" t="s">
        <v>4840</v>
      </c>
      <c r="C1822" t="s">
        <v>220</v>
      </c>
      <c r="D1822" t="s">
        <v>206</v>
      </c>
      <c r="E1822" s="361" t="s">
        <v>4841</v>
      </c>
    </row>
    <row r="1823" spans="1:5" x14ac:dyDescent="0.25">
      <c r="A1823">
        <v>10515</v>
      </c>
      <c r="B1823" t="s">
        <v>4842</v>
      </c>
      <c r="C1823" t="s">
        <v>214</v>
      </c>
      <c r="D1823" t="s">
        <v>206</v>
      </c>
      <c r="E1823" s="361" t="s">
        <v>4843</v>
      </c>
    </row>
    <row r="1824" spans="1:5" x14ac:dyDescent="0.25">
      <c r="A1824">
        <v>10518</v>
      </c>
      <c r="B1824" t="s">
        <v>4844</v>
      </c>
      <c r="C1824" t="s">
        <v>208</v>
      </c>
      <c r="D1824" t="s">
        <v>209</v>
      </c>
      <c r="E1824" s="361" t="s">
        <v>4845</v>
      </c>
    </row>
    <row r="1825" spans="1:5" x14ac:dyDescent="0.25">
      <c r="A1825">
        <v>10521</v>
      </c>
      <c r="B1825" t="s">
        <v>4846</v>
      </c>
      <c r="C1825" t="s">
        <v>208</v>
      </c>
      <c r="D1825" t="s">
        <v>206</v>
      </c>
      <c r="E1825" s="361" t="s">
        <v>1196</v>
      </c>
    </row>
    <row r="1826" spans="1:5" x14ac:dyDescent="0.25">
      <c r="A1826">
        <v>10527</v>
      </c>
      <c r="B1826" t="s">
        <v>4847</v>
      </c>
      <c r="C1826" t="s">
        <v>221</v>
      </c>
      <c r="D1826" t="s">
        <v>204</v>
      </c>
      <c r="E1826" s="361" t="s">
        <v>1197</v>
      </c>
    </row>
    <row r="1827" spans="1:5" x14ac:dyDescent="0.25">
      <c r="A1827">
        <v>10535</v>
      </c>
      <c r="B1827" t="s">
        <v>4848</v>
      </c>
      <c r="C1827" t="s">
        <v>208</v>
      </c>
      <c r="D1827" t="s">
        <v>204</v>
      </c>
      <c r="E1827" s="361" t="s">
        <v>4849</v>
      </c>
    </row>
    <row r="1828" spans="1:5" x14ac:dyDescent="0.25">
      <c r="A1828">
        <v>10537</v>
      </c>
      <c r="B1828" t="s">
        <v>4850</v>
      </c>
      <c r="C1828" t="s">
        <v>208</v>
      </c>
      <c r="D1828" t="s">
        <v>206</v>
      </c>
      <c r="E1828" s="361" t="s">
        <v>4851</v>
      </c>
    </row>
    <row r="1829" spans="1:5" x14ac:dyDescent="0.25">
      <c r="A1829">
        <v>10541</v>
      </c>
      <c r="B1829" t="s">
        <v>4852</v>
      </c>
      <c r="C1829" t="s">
        <v>213</v>
      </c>
      <c r="D1829" t="s">
        <v>206</v>
      </c>
      <c r="E1829" s="361" t="s">
        <v>1913</v>
      </c>
    </row>
    <row r="1830" spans="1:5" x14ac:dyDescent="0.25">
      <c r="A1830">
        <v>10542</v>
      </c>
      <c r="B1830" t="s">
        <v>4853</v>
      </c>
      <c r="C1830" t="s">
        <v>213</v>
      </c>
      <c r="D1830" t="s">
        <v>206</v>
      </c>
      <c r="E1830" s="361" t="s">
        <v>547</v>
      </c>
    </row>
    <row r="1831" spans="1:5" x14ac:dyDescent="0.25">
      <c r="A1831">
        <v>10543</v>
      </c>
      <c r="B1831" t="s">
        <v>4854</v>
      </c>
      <c r="C1831" t="s">
        <v>213</v>
      </c>
      <c r="D1831" t="s">
        <v>206</v>
      </c>
      <c r="E1831" s="361" t="s">
        <v>4855</v>
      </c>
    </row>
    <row r="1832" spans="1:5" x14ac:dyDescent="0.25">
      <c r="A1832">
        <v>10544</v>
      </c>
      <c r="B1832" t="s">
        <v>4856</v>
      </c>
      <c r="C1832" t="s">
        <v>213</v>
      </c>
      <c r="D1832" t="s">
        <v>206</v>
      </c>
      <c r="E1832" s="361" t="s">
        <v>4857</v>
      </c>
    </row>
    <row r="1833" spans="1:5" x14ac:dyDescent="0.25">
      <c r="A1833">
        <v>10545</v>
      </c>
      <c r="B1833" t="s">
        <v>4858</v>
      </c>
      <c r="C1833" t="s">
        <v>213</v>
      </c>
      <c r="D1833" t="s">
        <v>206</v>
      </c>
      <c r="E1833" s="361" t="s">
        <v>4859</v>
      </c>
    </row>
    <row r="1834" spans="1:5" x14ac:dyDescent="0.25">
      <c r="A1834">
        <v>10553</v>
      </c>
      <c r="B1834" t="s">
        <v>4860</v>
      </c>
      <c r="C1834" t="s">
        <v>208</v>
      </c>
      <c r="D1834" t="s">
        <v>206</v>
      </c>
      <c r="E1834" s="361" t="s">
        <v>4861</v>
      </c>
    </row>
    <row r="1835" spans="1:5" x14ac:dyDescent="0.25">
      <c r="A1835">
        <v>10554</v>
      </c>
      <c r="B1835" t="s">
        <v>4862</v>
      </c>
      <c r="C1835" t="s">
        <v>208</v>
      </c>
      <c r="D1835" t="s">
        <v>206</v>
      </c>
      <c r="E1835" s="361" t="s">
        <v>4863</v>
      </c>
    </row>
    <row r="1836" spans="1:5" x14ac:dyDescent="0.25">
      <c r="A1836">
        <v>10555</v>
      </c>
      <c r="B1836" t="s">
        <v>4864</v>
      </c>
      <c r="C1836" t="s">
        <v>208</v>
      </c>
      <c r="D1836" t="s">
        <v>206</v>
      </c>
      <c r="E1836" s="361" t="s">
        <v>4865</v>
      </c>
    </row>
    <row r="1837" spans="1:5" x14ac:dyDescent="0.25">
      <c r="A1837">
        <v>10556</v>
      </c>
      <c r="B1837" t="s">
        <v>4866</v>
      </c>
      <c r="C1837" t="s">
        <v>208</v>
      </c>
      <c r="D1837" t="s">
        <v>206</v>
      </c>
      <c r="E1837" s="361" t="s">
        <v>4867</v>
      </c>
    </row>
    <row r="1838" spans="1:5" x14ac:dyDescent="0.25">
      <c r="A1838">
        <v>10567</v>
      </c>
      <c r="B1838" t="s">
        <v>4868</v>
      </c>
      <c r="C1838" t="s">
        <v>213</v>
      </c>
      <c r="D1838" t="s">
        <v>206</v>
      </c>
      <c r="E1838" s="361" t="s">
        <v>1201</v>
      </c>
    </row>
    <row r="1839" spans="1:5" x14ac:dyDescent="0.25">
      <c r="A1839">
        <v>10569</v>
      </c>
      <c r="B1839" t="s">
        <v>4869</v>
      </c>
      <c r="C1839" t="s">
        <v>208</v>
      </c>
      <c r="D1839" t="s">
        <v>206</v>
      </c>
      <c r="E1839" s="361" t="s">
        <v>1663</v>
      </c>
    </row>
    <row r="1840" spans="1:5" x14ac:dyDescent="0.25">
      <c r="A1840">
        <v>10575</v>
      </c>
      <c r="B1840" t="s">
        <v>4870</v>
      </c>
      <c r="C1840" t="s">
        <v>208</v>
      </c>
      <c r="D1840" t="s">
        <v>206</v>
      </c>
      <c r="E1840" s="361" t="s">
        <v>4871</v>
      </c>
    </row>
    <row r="1841" spans="1:5" x14ac:dyDescent="0.25">
      <c r="A1841">
        <v>10577</v>
      </c>
      <c r="B1841" t="s">
        <v>4872</v>
      </c>
      <c r="C1841" t="s">
        <v>208</v>
      </c>
      <c r="D1841" t="s">
        <v>206</v>
      </c>
      <c r="E1841" s="361" t="s">
        <v>4873</v>
      </c>
    </row>
    <row r="1842" spans="1:5" x14ac:dyDescent="0.25">
      <c r="A1842">
        <v>10578</v>
      </c>
      <c r="B1842" t="s">
        <v>4874</v>
      </c>
      <c r="C1842" t="s">
        <v>208</v>
      </c>
      <c r="D1842" t="s">
        <v>206</v>
      </c>
      <c r="E1842" s="361" t="s">
        <v>1030</v>
      </c>
    </row>
    <row r="1843" spans="1:5" x14ac:dyDescent="0.25">
      <c r="A1843">
        <v>10579</v>
      </c>
      <c r="B1843" t="s">
        <v>4875</v>
      </c>
      <c r="C1843" t="s">
        <v>208</v>
      </c>
      <c r="D1843" t="s">
        <v>206</v>
      </c>
      <c r="E1843" s="361" t="s">
        <v>4876</v>
      </c>
    </row>
    <row r="1844" spans="1:5" x14ac:dyDescent="0.25">
      <c r="A1844">
        <v>10582</v>
      </c>
      <c r="B1844" t="s">
        <v>4877</v>
      </c>
      <c r="C1844" t="s">
        <v>208</v>
      </c>
      <c r="D1844" t="s">
        <v>206</v>
      </c>
      <c r="E1844" s="361" t="s">
        <v>4878</v>
      </c>
    </row>
    <row r="1845" spans="1:5" x14ac:dyDescent="0.25">
      <c r="A1845">
        <v>10583</v>
      </c>
      <c r="B1845" t="s">
        <v>4879</v>
      </c>
      <c r="C1845" t="s">
        <v>208</v>
      </c>
      <c r="D1845" t="s">
        <v>206</v>
      </c>
      <c r="E1845" s="361" t="s">
        <v>714</v>
      </c>
    </row>
    <row r="1846" spans="1:5" x14ac:dyDescent="0.25">
      <c r="A1846">
        <v>10587</v>
      </c>
      <c r="B1846" t="s">
        <v>4880</v>
      </c>
      <c r="C1846" t="s">
        <v>208</v>
      </c>
      <c r="D1846" t="s">
        <v>209</v>
      </c>
      <c r="E1846" s="361" t="s">
        <v>1202</v>
      </c>
    </row>
    <row r="1847" spans="1:5" x14ac:dyDescent="0.25">
      <c r="A1847">
        <v>10588</v>
      </c>
      <c r="B1847" t="s">
        <v>4881</v>
      </c>
      <c r="C1847" t="s">
        <v>208</v>
      </c>
      <c r="D1847" t="s">
        <v>209</v>
      </c>
      <c r="E1847" s="361" t="s">
        <v>1203</v>
      </c>
    </row>
    <row r="1848" spans="1:5" x14ac:dyDescent="0.25">
      <c r="A1848">
        <v>10589</v>
      </c>
      <c r="B1848" t="s">
        <v>4882</v>
      </c>
      <c r="C1848" t="s">
        <v>208</v>
      </c>
      <c r="D1848" t="s">
        <v>209</v>
      </c>
      <c r="E1848" s="361" t="s">
        <v>1204</v>
      </c>
    </row>
    <row r="1849" spans="1:5" x14ac:dyDescent="0.25">
      <c r="A1849">
        <v>10592</v>
      </c>
      <c r="B1849" t="s">
        <v>4883</v>
      </c>
      <c r="C1849" t="s">
        <v>208</v>
      </c>
      <c r="D1849" t="s">
        <v>209</v>
      </c>
      <c r="E1849" s="361" t="s">
        <v>1205</v>
      </c>
    </row>
    <row r="1850" spans="1:5" x14ac:dyDescent="0.25">
      <c r="A1850">
        <v>10597</v>
      </c>
      <c r="B1850" t="s">
        <v>4884</v>
      </c>
      <c r="C1850" t="s">
        <v>208</v>
      </c>
      <c r="D1850" t="s">
        <v>209</v>
      </c>
      <c r="E1850" s="361" t="s">
        <v>1206</v>
      </c>
    </row>
    <row r="1851" spans="1:5" x14ac:dyDescent="0.25">
      <c r="A1851">
        <v>10598</v>
      </c>
      <c r="B1851" t="s">
        <v>4885</v>
      </c>
      <c r="C1851" t="s">
        <v>208</v>
      </c>
      <c r="D1851" t="s">
        <v>209</v>
      </c>
      <c r="E1851" s="361" t="s">
        <v>4886</v>
      </c>
    </row>
    <row r="1852" spans="1:5" x14ac:dyDescent="0.25">
      <c r="A1852">
        <v>10601</v>
      </c>
      <c r="B1852" t="s">
        <v>4887</v>
      </c>
      <c r="C1852" t="s">
        <v>208</v>
      </c>
      <c r="D1852" t="s">
        <v>209</v>
      </c>
      <c r="E1852" s="361" t="s">
        <v>4888</v>
      </c>
    </row>
    <row r="1853" spans="1:5" x14ac:dyDescent="0.25">
      <c r="A1853">
        <v>10604</v>
      </c>
      <c r="B1853" t="s">
        <v>4889</v>
      </c>
      <c r="C1853" t="s">
        <v>208</v>
      </c>
      <c r="D1853" t="s">
        <v>206</v>
      </c>
      <c r="E1853" s="361" t="s">
        <v>1013</v>
      </c>
    </row>
    <row r="1854" spans="1:5" x14ac:dyDescent="0.25">
      <c r="A1854">
        <v>10605</v>
      </c>
      <c r="B1854" t="s">
        <v>4890</v>
      </c>
      <c r="C1854" t="s">
        <v>208</v>
      </c>
      <c r="D1854" t="s">
        <v>206</v>
      </c>
      <c r="E1854" s="361" t="s">
        <v>4891</v>
      </c>
    </row>
    <row r="1855" spans="1:5" x14ac:dyDescent="0.25">
      <c r="A1855">
        <v>10608</v>
      </c>
      <c r="B1855" t="s">
        <v>4892</v>
      </c>
      <c r="C1855" t="s">
        <v>208</v>
      </c>
      <c r="D1855" t="s">
        <v>209</v>
      </c>
      <c r="E1855" s="361" t="s">
        <v>4893</v>
      </c>
    </row>
    <row r="1856" spans="1:5" x14ac:dyDescent="0.25">
      <c r="A1856">
        <v>10617</v>
      </c>
      <c r="B1856" t="s">
        <v>4894</v>
      </c>
      <c r="C1856" t="s">
        <v>208</v>
      </c>
      <c r="D1856" t="s">
        <v>206</v>
      </c>
      <c r="E1856" s="361" t="s">
        <v>1379</v>
      </c>
    </row>
    <row r="1857" spans="1:5" x14ac:dyDescent="0.25">
      <c r="A1857">
        <v>10629</v>
      </c>
      <c r="B1857" t="s">
        <v>4895</v>
      </c>
      <c r="C1857" t="s">
        <v>214</v>
      </c>
      <c r="D1857" t="s">
        <v>206</v>
      </c>
      <c r="E1857" s="361" t="s">
        <v>1207</v>
      </c>
    </row>
    <row r="1858" spans="1:5" x14ac:dyDescent="0.25">
      <c r="A1858">
        <v>10630</v>
      </c>
      <c r="B1858" t="s">
        <v>4896</v>
      </c>
      <c r="C1858" t="s">
        <v>208</v>
      </c>
      <c r="D1858" t="s">
        <v>206</v>
      </c>
      <c r="E1858" s="361" t="s">
        <v>1208</v>
      </c>
    </row>
    <row r="1859" spans="1:5" x14ac:dyDescent="0.25">
      <c r="A1859">
        <v>10640</v>
      </c>
      <c r="B1859" t="s">
        <v>4897</v>
      </c>
      <c r="C1859" t="s">
        <v>208</v>
      </c>
      <c r="D1859" t="s">
        <v>209</v>
      </c>
      <c r="E1859" s="361" t="s">
        <v>1209</v>
      </c>
    </row>
    <row r="1860" spans="1:5" x14ac:dyDescent="0.25">
      <c r="A1860">
        <v>10642</v>
      </c>
      <c r="B1860" t="s">
        <v>4898</v>
      </c>
      <c r="C1860" t="s">
        <v>208</v>
      </c>
      <c r="D1860" t="s">
        <v>209</v>
      </c>
      <c r="E1860" s="361" t="s">
        <v>4899</v>
      </c>
    </row>
    <row r="1861" spans="1:5" x14ac:dyDescent="0.25">
      <c r="A1861">
        <v>10646</v>
      </c>
      <c r="B1861" t="s">
        <v>4900</v>
      </c>
      <c r="C1861" t="s">
        <v>208</v>
      </c>
      <c r="D1861" t="s">
        <v>209</v>
      </c>
      <c r="E1861" s="361" t="s">
        <v>4901</v>
      </c>
    </row>
    <row r="1862" spans="1:5" x14ac:dyDescent="0.25">
      <c r="A1862">
        <v>10658</v>
      </c>
      <c r="B1862" t="s">
        <v>4902</v>
      </c>
      <c r="C1862" t="s">
        <v>208</v>
      </c>
      <c r="D1862" t="s">
        <v>209</v>
      </c>
      <c r="E1862" s="361" t="s">
        <v>1210</v>
      </c>
    </row>
    <row r="1863" spans="1:5" x14ac:dyDescent="0.25">
      <c r="A1863">
        <v>10667</v>
      </c>
      <c r="B1863" t="s">
        <v>4903</v>
      </c>
      <c r="C1863" t="s">
        <v>208</v>
      </c>
      <c r="D1863" t="s">
        <v>209</v>
      </c>
      <c r="E1863" s="361" t="s">
        <v>1211</v>
      </c>
    </row>
    <row r="1864" spans="1:5" x14ac:dyDescent="0.25">
      <c r="A1864">
        <v>10685</v>
      </c>
      <c r="B1864" t="s">
        <v>4904</v>
      </c>
      <c r="C1864" t="s">
        <v>208</v>
      </c>
      <c r="D1864" t="s">
        <v>209</v>
      </c>
      <c r="E1864" s="361" t="s">
        <v>4905</v>
      </c>
    </row>
    <row r="1865" spans="1:5" x14ac:dyDescent="0.25">
      <c r="A1865">
        <v>10691</v>
      </c>
      <c r="B1865" t="s">
        <v>4906</v>
      </c>
      <c r="C1865" t="s">
        <v>207</v>
      </c>
      <c r="D1865" t="s">
        <v>209</v>
      </c>
      <c r="E1865" s="361" t="s">
        <v>1212</v>
      </c>
    </row>
    <row r="1866" spans="1:5" x14ac:dyDescent="0.25">
      <c r="A1866">
        <v>10698</v>
      </c>
      <c r="B1866" t="s">
        <v>4907</v>
      </c>
      <c r="C1866" t="s">
        <v>214</v>
      </c>
      <c r="D1866" t="s">
        <v>209</v>
      </c>
      <c r="E1866" s="361" t="s">
        <v>1213</v>
      </c>
    </row>
    <row r="1867" spans="1:5" x14ac:dyDescent="0.25">
      <c r="A1867">
        <v>10700</v>
      </c>
      <c r="B1867" t="s">
        <v>4908</v>
      </c>
      <c r="C1867" t="s">
        <v>208</v>
      </c>
      <c r="D1867" t="s">
        <v>209</v>
      </c>
      <c r="E1867" s="361" t="s">
        <v>1214</v>
      </c>
    </row>
    <row r="1868" spans="1:5" x14ac:dyDescent="0.25">
      <c r="A1868">
        <v>10708</v>
      </c>
      <c r="B1868" t="s">
        <v>4909</v>
      </c>
      <c r="C1868" t="s">
        <v>214</v>
      </c>
      <c r="D1868" t="s">
        <v>209</v>
      </c>
      <c r="E1868" s="361" t="s">
        <v>1215</v>
      </c>
    </row>
    <row r="1869" spans="1:5" x14ac:dyDescent="0.25">
      <c r="A1869">
        <v>10709</v>
      </c>
      <c r="B1869" t="s">
        <v>4910</v>
      </c>
      <c r="C1869" t="s">
        <v>214</v>
      </c>
      <c r="D1869" t="s">
        <v>209</v>
      </c>
      <c r="E1869" s="361" t="s">
        <v>1216</v>
      </c>
    </row>
    <row r="1870" spans="1:5" x14ac:dyDescent="0.25">
      <c r="A1870">
        <v>10710</v>
      </c>
      <c r="B1870" t="s">
        <v>4911</v>
      </c>
      <c r="C1870" t="s">
        <v>214</v>
      </c>
      <c r="D1870" t="s">
        <v>209</v>
      </c>
      <c r="E1870" s="361" t="s">
        <v>1217</v>
      </c>
    </row>
    <row r="1871" spans="1:5" x14ac:dyDescent="0.25">
      <c r="A1871">
        <v>10712</v>
      </c>
      <c r="B1871" t="s">
        <v>4912</v>
      </c>
      <c r="C1871" t="s">
        <v>208</v>
      </c>
      <c r="D1871" t="s">
        <v>209</v>
      </c>
      <c r="E1871" s="361" t="s">
        <v>1218</v>
      </c>
    </row>
    <row r="1872" spans="1:5" x14ac:dyDescent="0.25">
      <c r="A1872">
        <v>10730</v>
      </c>
      <c r="B1872" t="s">
        <v>4913</v>
      </c>
      <c r="C1872" t="s">
        <v>214</v>
      </c>
      <c r="D1872" t="s">
        <v>209</v>
      </c>
      <c r="E1872" s="361" t="s">
        <v>4914</v>
      </c>
    </row>
    <row r="1873" spans="1:5" x14ac:dyDescent="0.25">
      <c r="A1873">
        <v>10731</v>
      </c>
      <c r="B1873" t="s">
        <v>4915</v>
      </c>
      <c r="C1873" t="s">
        <v>214</v>
      </c>
      <c r="D1873" t="s">
        <v>209</v>
      </c>
      <c r="E1873" s="361" t="s">
        <v>954</v>
      </c>
    </row>
    <row r="1874" spans="1:5" x14ac:dyDescent="0.25">
      <c r="A1874">
        <v>10734</v>
      </c>
      <c r="B1874" t="s">
        <v>4916</v>
      </c>
      <c r="C1874" t="s">
        <v>214</v>
      </c>
      <c r="D1874" t="s">
        <v>209</v>
      </c>
      <c r="E1874" s="361" t="s">
        <v>4917</v>
      </c>
    </row>
    <row r="1875" spans="1:5" x14ac:dyDescent="0.25">
      <c r="A1875">
        <v>10737</v>
      </c>
      <c r="B1875" t="s">
        <v>4918</v>
      </c>
      <c r="C1875" t="s">
        <v>214</v>
      </c>
      <c r="D1875" t="s">
        <v>209</v>
      </c>
      <c r="E1875" s="361" t="s">
        <v>2019</v>
      </c>
    </row>
    <row r="1876" spans="1:5" x14ac:dyDescent="0.25">
      <c r="A1876">
        <v>10740</v>
      </c>
      <c r="B1876" t="s">
        <v>4919</v>
      </c>
      <c r="C1876" t="s">
        <v>208</v>
      </c>
      <c r="D1876" t="s">
        <v>209</v>
      </c>
      <c r="E1876" s="361" t="s">
        <v>1219</v>
      </c>
    </row>
    <row r="1877" spans="1:5" x14ac:dyDescent="0.25">
      <c r="A1877">
        <v>10742</v>
      </c>
      <c r="B1877" t="s">
        <v>4920</v>
      </c>
      <c r="C1877" t="s">
        <v>208</v>
      </c>
      <c r="D1877" t="s">
        <v>209</v>
      </c>
      <c r="E1877" s="361" t="s">
        <v>1220</v>
      </c>
    </row>
    <row r="1878" spans="1:5" x14ac:dyDescent="0.25">
      <c r="A1878">
        <v>10743</v>
      </c>
      <c r="B1878" t="s">
        <v>4921</v>
      </c>
      <c r="C1878" t="s">
        <v>208</v>
      </c>
      <c r="D1878" t="s">
        <v>209</v>
      </c>
      <c r="E1878" s="361" t="s">
        <v>1221</v>
      </c>
    </row>
    <row r="1879" spans="1:5" x14ac:dyDescent="0.25">
      <c r="A1879">
        <v>10747</v>
      </c>
      <c r="B1879" t="s">
        <v>4922</v>
      </c>
      <c r="C1879" t="s">
        <v>208</v>
      </c>
      <c r="D1879" t="s">
        <v>209</v>
      </c>
      <c r="E1879" s="361" t="s">
        <v>4923</v>
      </c>
    </row>
    <row r="1880" spans="1:5" x14ac:dyDescent="0.25">
      <c r="A1880">
        <v>10749</v>
      </c>
      <c r="B1880" t="s">
        <v>4924</v>
      </c>
      <c r="C1880" t="s">
        <v>220</v>
      </c>
      <c r="D1880" t="s">
        <v>206</v>
      </c>
      <c r="E1880" s="361" t="s">
        <v>1152</v>
      </c>
    </row>
    <row r="1881" spans="1:5" x14ac:dyDescent="0.25">
      <c r="A1881">
        <v>10775</v>
      </c>
      <c r="B1881" t="s">
        <v>4925</v>
      </c>
      <c r="C1881" t="s">
        <v>220</v>
      </c>
      <c r="D1881" t="s">
        <v>204</v>
      </c>
      <c r="E1881" s="361" t="s">
        <v>4926</v>
      </c>
    </row>
    <row r="1882" spans="1:5" x14ac:dyDescent="0.25">
      <c r="A1882">
        <v>10776</v>
      </c>
      <c r="B1882" t="s">
        <v>4927</v>
      </c>
      <c r="C1882" t="s">
        <v>220</v>
      </c>
      <c r="D1882" t="s">
        <v>206</v>
      </c>
      <c r="E1882" s="361" t="s">
        <v>4928</v>
      </c>
    </row>
    <row r="1883" spans="1:5" x14ac:dyDescent="0.25">
      <c r="A1883">
        <v>10777</v>
      </c>
      <c r="B1883" t="s">
        <v>4929</v>
      </c>
      <c r="C1883" t="s">
        <v>220</v>
      </c>
      <c r="D1883" t="s">
        <v>206</v>
      </c>
      <c r="E1883" s="361" t="s">
        <v>4930</v>
      </c>
    </row>
    <row r="1884" spans="1:5" x14ac:dyDescent="0.25">
      <c r="A1884">
        <v>10778</v>
      </c>
      <c r="B1884" t="s">
        <v>4931</v>
      </c>
      <c r="C1884" t="s">
        <v>220</v>
      </c>
      <c r="D1884" t="s">
        <v>206</v>
      </c>
      <c r="E1884" s="361" t="s">
        <v>4932</v>
      </c>
    </row>
    <row r="1885" spans="1:5" x14ac:dyDescent="0.25">
      <c r="A1885">
        <v>10779</v>
      </c>
      <c r="B1885" t="s">
        <v>4933</v>
      </c>
      <c r="C1885" t="s">
        <v>220</v>
      </c>
      <c r="D1885" t="s">
        <v>206</v>
      </c>
      <c r="E1885" s="361" t="s">
        <v>4932</v>
      </c>
    </row>
    <row r="1886" spans="1:5" x14ac:dyDescent="0.25">
      <c r="A1886">
        <v>10781</v>
      </c>
      <c r="B1886" t="s">
        <v>4934</v>
      </c>
      <c r="C1886" t="s">
        <v>208</v>
      </c>
      <c r="D1886" t="s">
        <v>209</v>
      </c>
      <c r="E1886" s="361" t="s">
        <v>4935</v>
      </c>
    </row>
    <row r="1887" spans="1:5" x14ac:dyDescent="0.25">
      <c r="A1887">
        <v>10818</v>
      </c>
      <c r="B1887" t="s">
        <v>4936</v>
      </c>
      <c r="C1887" t="s">
        <v>203</v>
      </c>
      <c r="D1887" t="s">
        <v>209</v>
      </c>
      <c r="E1887" s="361" t="s">
        <v>1223</v>
      </c>
    </row>
    <row r="1888" spans="1:5" x14ac:dyDescent="0.25">
      <c r="A1888">
        <v>10826</v>
      </c>
      <c r="B1888" t="s">
        <v>4937</v>
      </c>
      <c r="C1888" t="s">
        <v>208</v>
      </c>
      <c r="D1888" t="s">
        <v>206</v>
      </c>
      <c r="E1888" s="361" t="s">
        <v>1224</v>
      </c>
    </row>
    <row r="1889" spans="1:5" x14ac:dyDescent="0.25">
      <c r="A1889">
        <v>10835</v>
      </c>
      <c r="B1889" t="s">
        <v>4938</v>
      </c>
      <c r="C1889" t="s">
        <v>208</v>
      </c>
      <c r="D1889" t="s">
        <v>206</v>
      </c>
      <c r="E1889" s="361" t="s">
        <v>4939</v>
      </c>
    </row>
    <row r="1890" spans="1:5" x14ac:dyDescent="0.25">
      <c r="A1890">
        <v>10836</v>
      </c>
      <c r="B1890" t="s">
        <v>4940</v>
      </c>
      <c r="C1890" t="s">
        <v>208</v>
      </c>
      <c r="D1890" t="s">
        <v>206</v>
      </c>
      <c r="E1890" s="361" t="s">
        <v>4941</v>
      </c>
    </row>
    <row r="1891" spans="1:5" x14ac:dyDescent="0.25">
      <c r="A1891">
        <v>10840</v>
      </c>
      <c r="B1891" t="s">
        <v>4942</v>
      </c>
      <c r="C1891" t="s">
        <v>214</v>
      </c>
      <c r="D1891" t="s">
        <v>204</v>
      </c>
      <c r="E1891" s="361" t="s">
        <v>1226</v>
      </c>
    </row>
    <row r="1892" spans="1:5" x14ac:dyDescent="0.25">
      <c r="A1892">
        <v>10841</v>
      </c>
      <c r="B1892" t="s">
        <v>4943</v>
      </c>
      <c r="C1892" t="s">
        <v>214</v>
      </c>
      <c r="D1892" t="s">
        <v>206</v>
      </c>
      <c r="E1892" s="361" t="s">
        <v>1227</v>
      </c>
    </row>
    <row r="1893" spans="1:5" x14ac:dyDescent="0.25">
      <c r="A1893">
        <v>10842</v>
      </c>
      <c r="B1893" t="s">
        <v>4944</v>
      </c>
      <c r="C1893" t="s">
        <v>214</v>
      </c>
      <c r="D1893" t="s">
        <v>206</v>
      </c>
      <c r="E1893" s="361" t="s">
        <v>1228</v>
      </c>
    </row>
    <row r="1894" spans="1:5" x14ac:dyDescent="0.25">
      <c r="A1894">
        <v>10848</v>
      </c>
      <c r="B1894" t="s">
        <v>4945</v>
      </c>
      <c r="C1894" t="s">
        <v>208</v>
      </c>
      <c r="D1894" t="s">
        <v>209</v>
      </c>
      <c r="E1894" s="361" t="s">
        <v>4946</v>
      </c>
    </row>
    <row r="1895" spans="1:5" x14ac:dyDescent="0.25">
      <c r="A1895">
        <v>10849</v>
      </c>
      <c r="B1895" t="s">
        <v>4947</v>
      </c>
      <c r="C1895" t="s">
        <v>208</v>
      </c>
      <c r="D1895" t="s">
        <v>209</v>
      </c>
      <c r="E1895" s="361" t="s">
        <v>4948</v>
      </c>
    </row>
    <row r="1896" spans="1:5" x14ac:dyDescent="0.25">
      <c r="A1896">
        <v>10850</v>
      </c>
      <c r="B1896" t="s">
        <v>4949</v>
      </c>
      <c r="C1896" t="s">
        <v>208</v>
      </c>
      <c r="D1896" t="s">
        <v>209</v>
      </c>
      <c r="E1896" s="361" t="s">
        <v>908</v>
      </c>
    </row>
    <row r="1897" spans="1:5" x14ac:dyDescent="0.25">
      <c r="A1897">
        <v>10851</v>
      </c>
      <c r="B1897" t="s">
        <v>4950</v>
      </c>
      <c r="C1897" t="s">
        <v>208</v>
      </c>
      <c r="D1897" t="s">
        <v>209</v>
      </c>
      <c r="E1897" s="361" t="s">
        <v>1229</v>
      </c>
    </row>
    <row r="1898" spans="1:5" x14ac:dyDescent="0.25">
      <c r="A1898">
        <v>10853</v>
      </c>
      <c r="B1898" t="s">
        <v>4951</v>
      </c>
      <c r="C1898" t="s">
        <v>208</v>
      </c>
      <c r="D1898" t="s">
        <v>206</v>
      </c>
      <c r="E1898" s="361" t="s">
        <v>599</v>
      </c>
    </row>
    <row r="1899" spans="1:5" x14ac:dyDescent="0.25">
      <c r="A1899">
        <v>10856</v>
      </c>
      <c r="B1899" t="s">
        <v>4952</v>
      </c>
      <c r="C1899" t="s">
        <v>213</v>
      </c>
      <c r="D1899" t="s">
        <v>209</v>
      </c>
      <c r="E1899" s="361" t="s">
        <v>1230</v>
      </c>
    </row>
    <row r="1900" spans="1:5" x14ac:dyDescent="0.25">
      <c r="A1900">
        <v>10857</v>
      </c>
      <c r="B1900" t="s">
        <v>4953</v>
      </c>
      <c r="C1900" t="s">
        <v>213</v>
      </c>
      <c r="D1900" t="s">
        <v>209</v>
      </c>
      <c r="E1900" s="361" t="s">
        <v>4393</v>
      </c>
    </row>
    <row r="1901" spans="1:5" x14ac:dyDescent="0.25">
      <c r="A1901">
        <v>10885</v>
      </c>
      <c r="B1901" t="s">
        <v>4954</v>
      </c>
      <c r="C1901" t="s">
        <v>208</v>
      </c>
      <c r="D1901" t="s">
        <v>206</v>
      </c>
      <c r="E1901" s="361" t="s">
        <v>1231</v>
      </c>
    </row>
    <row r="1902" spans="1:5" x14ac:dyDescent="0.25">
      <c r="A1902">
        <v>10886</v>
      </c>
      <c r="B1902" t="s">
        <v>4955</v>
      </c>
      <c r="C1902" t="s">
        <v>208</v>
      </c>
      <c r="D1902" t="s">
        <v>206</v>
      </c>
      <c r="E1902" s="361" t="s">
        <v>1232</v>
      </c>
    </row>
    <row r="1903" spans="1:5" x14ac:dyDescent="0.25">
      <c r="A1903">
        <v>10888</v>
      </c>
      <c r="B1903" t="s">
        <v>4956</v>
      </c>
      <c r="C1903" t="s">
        <v>208</v>
      </c>
      <c r="D1903" t="s">
        <v>206</v>
      </c>
      <c r="E1903" s="361" t="s">
        <v>1233</v>
      </c>
    </row>
    <row r="1904" spans="1:5" x14ac:dyDescent="0.25">
      <c r="A1904">
        <v>10889</v>
      </c>
      <c r="B1904" t="s">
        <v>4957</v>
      </c>
      <c r="C1904" t="s">
        <v>208</v>
      </c>
      <c r="D1904" t="s">
        <v>206</v>
      </c>
      <c r="E1904" s="361" t="s">
        <v>1234</v>
      </c>
    </row>
    <row r="1905" spans="1:5" x14ac:dyDescent="0.25">
      <c r="A1905">
        <v>10890</v>
      </c>
      <c r="B1905" t="s">
        <v>4958</v>
      </c>
      <c r="C1905" t="s">
        <v>208</v>
      </c>
      <c r="D1905" t="s">
        <v>206</v>
      </c>
      <c r="E1905" s="361" t="s">
        <v>1235</v>
      </c>
    </row>
    <row r="1906" spans="1:5" x14ac:dyDescent="0.25">
      <c r="A1906">
        <v>10891</v>
      </c>
      <c r="B1906" t="s">
        <v>4959</v>
      </c>
      <c r="C1906" t="s">
        <v>208</v>
      </c>
      <c r="D1906" t="s">
        <v>206</v>
      </c>
      <c r="E1906" s="361" t="s">
        <v>1236</v>
      </c>
    </row>
    <row r="1907" spans="1:5" x14ac:dyDescent="0.25">
      <c r="A1907">
        <v>10892</v>
      </c>
      <c r="B1907" t="s">
        <v>4960</v>
      </c>
      <c r="C1907" t="s">
        <v>208</v>
      </c>
      <c r="D1907" t="s">
        <v>204</v>
      </c>
      <c r="E1907" s="361" t="s">
        <v>1237</v>
      </c>
    </row>
    <row r="1908" spans="1:5" x14ac:dyDescent="0.25">
      <c r="A1908">
        <v>10899</v>
      </c>
      <c r="B1908" t="s">
        <v>4961</v>
      </c>
      <c r="C1908" t="s">
        <v>208</v>
      </c>
      <c r="D1908" t="s">
        <v>206</v>
      </c>
      <c r="E1908" s="361" t="s">
        <v>2314</v>
      </c>
    </row>
    <row r="1909" spans="1:5" x14ac:dyDescent="0.25">
      <c r="A1909">
        <v>10900</v>
      </c>
      <c r="B1909" t="s">
        <v>4962</v>
      </c>
      <c r="C1909" t="s">
        <v>208</v>
      </c>
      <c r="D1909" t="s">
        <v>206</v>
      </c>
      <c r="E1909" s="361" t="s">
        <v>4963</v>
      </c>
    </row>
    <row r="1910" spans="1:5" x14ac:dyDescent="0.25">
      <c r="A1910">
        <v>10902</v>
      </c>
      <c r="B1910" t="s">
        <v>4964</v>
      </c>
      <c r="C1910" t="s">
        <v>208</v>
      </c>
      <c r="D1910" t="s">
        <v>206</v>
      </c>
      <c r="E1910" s="361" t="s">
        <v>4965</v>
      </c>
    </row>
    <row r="1911" spans="1:5" x14ac:dyDescent="0.25">
      <c r="A1911">
        <v>10903</v>
      </c>
      <c r="B1911" t="s">
        <v>4966</v>
      </c>
      <c r="C1911" t="s">
        <v>208</v>
      </c>
      <c r="D1911" t="s">
        <v>206</v>
      </c>
      <c r="E1911" s="361" t="s">
        <v>4967</v>
      </c>
    </row>
    <row r="1912" spans="1:5" x14ac:dyDescent="0.25">
      <c r="A1912">
        <v>10904</v>
      </c>
      <c r="B1912" t="s">
        <v>4968</v>
      </c>
      <c r="C1912" t="s">
        <v>208</v>
      </c>
      <c r="D1912" t="s">
        <v>204</v>
      </c>
      <c r="E1912" s="361" t="s">
        <v>4969</v>
      </c>
    </row>
    <row r="1913" spans="1:5" x14ac:dyDescent="0.25">
      <c r="A1913">
        <v>10905</v>
      </c>
      <c r="B1913" t="s">
        <v>4970</v>
      </c>
      <c r="C1913" t="s">
        <v>208</v>
      </c>
      <c r="D1913" t="s">
        <v>206</v>
      </c>
      <c r="E1913" s="361" t="s">
        <v>4971</v>
      </c>
    </row>
    <row r="1914" spans="1:5" x14ac:dyDescent="0.25">
      <c r="A1914">
        <v>10908</v>
      </c>
      <c r="B1914" t="s">
        <v>4972</v>
      </c>
      <c r="C1914" t="s">
        <v>208</v>
      </c>
      <c r="D1914" t="s">
        <v>206</v>
      </c>
      <c r="E1914" s="361" t="s">
        <v>4973</v>
      </c>
    </row>
    <row r="1915" spans="1:5" x14ac:dyDescent="0.25">
      <c r="A1915">
        <v>10909</v>
      </c>
      <c r="B1915" t="s">
        <v>4974</v>
      </c>
      <c r="C1915" t="s">
        <v>208</v>
      </c>
      <c r="D1915" t="s">
        <v>206</v>
      </c>
      <c r="E1915" s="361" t="s">
        <v>4975</v>
      </c>
    </row>
    <row r="1916" spans="1:5" x14ac:dyDescent="0.25">
      <c r="A1916">
        <v>10911</v>
      </c>
      <c r="B1916" t="s">
        <v>4976</v>
      </c>
      <c r="C1916" t="s">
        <v>208</v>
      </c>
      <c r="D1916" t="s">
        <v>206</v>
      </c>
      <c r="E1916" s="361" t="s">
        <v>4977</v>
      </c>
    </row>
    <row r="1917" spans="1:5" x14ac:dyDescent="0.25">
      <c r="A1917">
        <v>10917</v>
      </c>
      <c r="B1917" t="s">
        <v>4978</v>
      </c>
      <c r="C1917" t="s">
        <v>214</v>
      </c>
      <c r="D1917" t="s">
        <v>206</v>
      </c>
      <c r="E1917" s="361" t="s">
        <v>1277</v>
      </c>
    </row>
    <row r="1918" spans="1:5" x14ac:dyDescent="0.25">
      <c r="A1918">
        <v>10921</v>
      </c>
      <c r="B1918" t="s">
        <v>4979</v>
      </c>
      <c r="C1918" t="s">
        <v>208</v>
      </c>
      <c r="D1918" t="s">
        <v>209</v>
      </c>
      <c r="E1918" s="361" t="s">
        <v>1239</v>
      </c>
    </row>
    <row r="1919" spans="1:5" x14ac:dyDescent="0.25">
      <c r="A1919">
        <v>10922</v>
      </c>
      <c r="B1919" t="s">
        <v>4980</v>
      </c>
      <c r="C1919" t="s">
        <v>208</v>
      </c>
      <c r="D1919" t="s">
        <v>209</v>
      </c>
      <c r="E1919" s="361" t="s">
        <v>1240</v>
      </c>
    </row>
    <row r="1920" spans="1:5" x14ac:dyDescent="0.25">
      <c r="A1920">
        <v>10923</v>
      </c>
      <c r="B1920" t="s">
        <v>4981</v>
      </c>
      <c r="C1920" t="s">
        <v>208</v>
      </c>
      <c r="D1920" t="s">
        <v>209</v>
      </c>
      <c r="E1920" s="361" t="s">
        <v>1241</v>
      </c>
    </row>
    <row r="1921" spans="1:5" x14ac:dyDescent="0.25">
      <c r="A1921">
        <v>10924</v>
      </c>
      <c r="B1921" t="s">
        <v>4982</v>
      </c>
      <c r="C1921" t="s">
        <v>208</v>
      </c>
      <c r="D1921" t="s">
        <v>209</v>
      </c>
      <c r="E1921" s="361" t="s">
        <v>1242</v>
      </c>
    </row>
    <row r="1922" spans="1:5" x14ac:dyDescent="0.25">
      <c r="A1922">
        <v>10927</v>
      </c>
      <c r="B1922" t="s">
        <v>4983</v>
      </c>
      <c r="C1922" t="s">
        <v>214</v>
      </c>
      <c r="D1922" t="s">
        <v>206</v>
      </c>
      <c r="E1922" s="361" t="s">
        <v>4984</v>
      </c>
    </row>
    <row r="1923" spans="1:5" x14ac:dyDescent="0.25">
      <c r="A1923">
        <v>10928</v>
      </c>
      <c r="B1923" t="s">
        <v>4985</v>
      </c>
      <c r="C1923" t="s">
        <v>214</v>
      </c>
      <c r="D1923" t="s">
        <v>206</v>
      </c>
      <c r="E1923" s="361" t="s">
        <v>4986</v>
      </c>
    </row>
    <row r="1924" spans="1:5" x14ac:dyDescent="0.25">
      <c r="A1924">
        <v>10931</v>
      </c>
      <c r="B1924" t="s">
        <v>4987</v>
      </c>
      <c r="C1924" t="s">
        <v>214</v>
      </c>
      <c r="D1924" t="s">
        <v>206</v>
      </c>
      <c r="E1924" s="361" t="s">
        <v>2033</v>
      </c>
    </row>
    <row r="1925" spans="1:5" x14ac:dyDescent="0.25">
      <c r="A1925">
        <v>10932</v>
      </c>
      <c r="B1925" t="s">
        <v>4988</v>
      </c>
      <c r="C1925" t="s">
        <v>214</v>
      </c>
      <c r="D1925" t="s">
        <v>206</v>
      </c>
      <c r="E1925" s="361" t="s">
        <v>4989</v>
      </c>
    </row>
    <row r="1926" spans="1:5" x14ac:dyDescent="0.25">
      <c r="A1926">
        <v>10933</v>
      </c>
      <c r="B1926" t="s">
        <v>4990</v>
      </c>
      <c r="C1926" t="s">
        <v>214</v>
      </c>
      <c r="D1926" t="s">
        <v>206</v>
      </c>
      <c r="E1926" s="361" t="s">
        <v>4991</v>
      </c>
    </row>
    <row r="1927" spans="1:5" x14ac:dyDescent="0.25">
      <c r="A1927">
        <v>10935</v>
      </c>
      <c r="B1927" t="s">
        <v>4992</v>
      </c>
      <c r="C1927" t="s">
        <v>214</v>
      </c>
      <c r="D1927" t="s">
        <v>206</v>
      </c>
      <c r="E1927" s="361" t="s">
        <v>4993</v>
      </c>
    </row>
    <row r="1928" spans="1:5" x14ac:dyDescent="0.25">
      <c r="A1928">
        <v>10937</v>
      </c>
      <c r="B1928" t="s">
        <v>4994</v>
      </c>
      <c r="C1928" t="s">
        <v>214</v>
      </c>
      <c r="D1928" t="s">
        <v>206</v>
      </c>
      <c r="E1928" s="361" t="s">
        <v>4995</v>
      </c>
    </row>
    <row r="1929" spans="1:5" x14ac:dyDescent="0.25">
      <c r="A1929">
        <v>10956</v>
      </c>
      <c r="B1929" t="s">
        <v>4996</v>
      </c>
      <c r="C1929" t="s">
        <v>208</v>
      </c>
      <c r="D1929" t="s">
        <v>206</v>
      </c>
      <c r="E1929" s="361" t="s">
        <v>1243</v>
      </c>
    </row>
    <row r="1930" spans="1:5" x14ac:dyDescent="0.25">
      <c r="A1930">
        <v>10957</v>
      </c>
      <c r="B1930" t="s">
        <v>4997</v>
      </c>
      <c r="C1930" t="s">
        <v>203</v>
      </c>
      <c r="D1930" t="s">
        <v>206</v>
      </c>
      <c r="E1930" s="361" t="s">
        <v>2793</v>
      </c>
    </row>
    <row r="1931" spans="1:5" x14ac:dyDescent="0.25">
      <c r="A1931">
        <v>10966</v>
      </c>
      <c r="B1931" t="s">
        <v>4998</v>
      </c>
      <c r="C1931" t="s">
        <v>203</v>
      </c>
      <c r="D1931" t="s">
        <v>206</v>
      </c>
      <c r="E1931" s="361" t="s">
        <v>470</v>
      </c>
    </row>
    <row r="1932" spans="1:5" x14ac:dyDescent="0.25">
      <c r="A1932">
        <v>10997</v>
      </c>
      <c r="B1932" t="s">
        <v>4999</v>
      </c>
      <c r="C1932" t="s">
        <v>203</v>
      </c>
      <c r="D1932" t="s">
        <v>204</v>
      </c>
      <c r="E1932" s="361" t="s">
        <v>1244</v>
      </c>
    </row>
    <row r="1933" spans="1:5" x14ac:dyDescent="0.25">
      <c r="A1933">
        <v>10998</v>
      </c>
      <c r="B1933" t="s">
        <v>5000</v>
      </c>
      <c r="C1933" t="s">
        <v>203</v>
      </c>
      <c r="D1933" t="s">
        <v>206</v>
      </c>
      <c r="E1933" s="361" t="s">
        <v>1245</v>
      </c>
    </row>
    <row r="1934" spans="1:5" x14ac:dyDescent="0.25">
      <c r="A1934">
        <v>10999</v>
      </c>
      <c r="B1934" t="s">
        <v>5001</v>
      </c>
      <c r="C1934" t="s">
        <v>203</v>
      </c>
      <c r="D1934" t="s">
        <v>206</v>
      </c>
      <c r="E1934" s="361" t="s">
        <v>1246</v>
      </c>
    </row>
    <row r="1935" spans="1:5" x14ac:dyDescent="0.25">
      <c r="A1935">
        <v>11002</v>
      </c>
      <c r="B1935" t="s">
        <v>5002</v>
      </c>
      <c r="C1935" t="s">
        <v>203</v>
      </c>
      <c r="D1935" t="s">
        <v>206</v>
      </c>
      <c r="E1935" s="361" t="s">
        <v>1247</v>
      </c>
    </row>
    <row r="1936" spans="1:5" x14ac:dyDescent="0.25">
      <c r="A1936">
        <v>11026</v>
      </c>
      <c r="B1936" t="s">
        <v>5003</v>
      </c>
      <c r="C1936" t="s">
        <v>203</v>
      </c>
      <c r="D1936" t="s">
        <v>206</v>
      </c>
      <c r="E1936" s="361" t="s">
        <v>1249</v>
      </c>
    </row>
    <row r="1937" spans="1:5" x14ac:dyDescent="0.25">
      <c r="A1937">
        <v>11027</v>
      </c>
      <c r="B1937" t="s">
        <v>5004</v>
      </c>
      <c r="C1937" t="s">
        <v>203</v>
      </c>
      <c r="D1937" t="s">
        <v>206</v>
      </c>
      <c r="E1937" s="361" t="s">
        <v>5005</v>
      </c>
    </row>
    <row r="1938" spans="1:5" x14ac:dyDescent="0.25">
      <c r="A1938">
        <v>11029</v>
      </c>
      <c r="B1938" t="s">
        <v>5006</v>
      </c>
      <c r="C1938" t="s">
        <v>216</v>
      </c>
      <c r="D1938" t="s">
        <v>206</v>
      </c>
      <c r="E1938" s="361" t="s">
        <v>5007</v>
      </c>
    </row>
    <row r="1939" spans="1:5" x14ac:dyDescent="0.25">
      <c r="A1939">
        <v>11032</v>
      </c>
      <c r="B1939" t="s">
        <v>5008</v>
      </c>
      <c r="C1939" t="s">
        <v>208</v>
      </c>
      <c r="D1939" t="s">
        <v>206</v>
      </c>
      <c r="E1939" s="361" t="s">
        <v>1292</v>
      </c>
    </row>
    <row r="1940" spans="1:5" x14ac:dyDescent="0.25">
      <c r="A1940">
        <v>11033</v>
      </c>
      <c r="B1940" t="s">
        <v>5009</v>
      </c>
      <c r="C1940" t="s">
        <v>208</v>
      </c>
      <c r="D1940" t="s">
        <v>206</v>
      </c>
      <c r="E1940" s="361" t="s">
        <v>907</v>
      </c>
    </row>
    <row r="1941" spans="1:5" x14ac:dyDescent="0.25">
      <c r="A1941">
        <v>11045</v>
      </c>
      <c r="B1941" t="s">
        <v>5010</v>
      </c>
      <c r="C1941" t="s">
        <v>208</v>
      </c>
      <c r="D1941" t="s">
        <v>209</v>
      </c>
      <c r="E1941" s="361" t="s">
        <v>5011</v>
      </c>
    </row>
    <row r="1942" spans="1:5" x14ac:dyDescent="0.25">
      <c r="A1942">
        <v>11046</v>
      </c>
      <c r="B1942" t="s">
        <v>5012</v>
      </c>
      <c r="C1942" t="s">
        <v>203</v>
      </c>
      <c r="D1942" t="s">
        <v>206</v>
      </c>
      <c r="E1942" s="361" t="s">
        <v>5013</v>
      </c>
    </row>
    <row r="1943" spans="1:5" x14ac:dyDescent="0.25">
      <c r="A1943">
        <v>11047</v>
      </c>
      <c r="B1943" t="s">
        <v>5014</v>
      </c>
      <c r="C1943" t="s">
        <v>203</v>
      </c>
      <c r="D1943" t="s">
        <v>206</v>
      </c>
      <c r="E1943" s="361" t="s">
        <v>1845</v>
      </c>
    </row>
    <row r="1944" spans="1:5" x14ac:dyDescent="0.25">
      <c r="A1944">
        <v>11049</v>
      </c>
      <c r="B1944" t="s">
        <v>5015</v>
      </c>
      <c r="C1944" t="s">
        <v>203</v>
      </c>
      <c r="D1944" t="s">
        <v>204</v>
      </c>
      <c r="E1944" s="361" t="s">
        <v>5016</v>
      </c>
    </row>
    <row r="1945" spans="1:5" x14ac:dyDescent="0.25">
      <c r="A1945">
        <v>11051</v>
      </c>
      <c r="B1945" t="s">
        <v>5017</v>
      </c>
      <c r="C1945" t="s">
        <v>203</v>
      </c>
      <c r="D1945" t="s">
        <v>206</v>
      </c>
      <c r="E1945" s="361" t="s">
        <v>5018</v>
      </c>
    </row>
    <row r="1946" spans="1:5" x14ac:dyDescent="0.25">
      <c r="A1946">
        <v>11054</v>
      </c>
      <c r="B1946" t="s">
        <v>5019</v>
      </c>
      <c r="C1946" t="s">
        <v>208</v>
      </c>
      <c r="D1946" t="s">
        <v>206</v>
      </c>
      <c r="E1946" s="361" t="s">
        <v>943</v>
      </c>
    </row>
    <row r="1947" spans="1:5" x14ac:dyDescent="0.25">
      <c r="A1947">
        <v>11055</v>
      </c>
      <c r="B1947" t="s">
        <v>5020</v>
      </c>
      <c r="C1947" t="s">
        <v>208</v>
      </c>
      <c r="D1947" t="s">
        <v>206</v>
      </c>
      <c r="E1947" s="361" t="s">
        <v>2086</v>
      </c>
    </row>
    <row r="1948" spans="1:5" x14ac:dyDescent="0.25">
      <c r="A1948">
        <v>11056</v>
      </c>
      <c r="B1948" t="s">
        <v>5021</v>
      </c>
      <c r="C1948" t="s">
        <v>208</v>
      </c>
      <c r="D1948" t="s">
        <v>206</v>
      </c>
      <c r="E1948" s="361" t="s">
        <v>5022</v>
      </c>
    </row>
    <row r="1949" spans="1:5" x14ac:dyDescent="0.25">
      <c r="A1949">
        <v>11057</v>
      </c>
      <c r="B1949" t="s">
        <v>5023</v>
      </c>
      <c r="C1949" t="s">
        <v>208</v>
      </c>
      <c r="D1949" t="s">
        <v>206</v>
      </c>
      <c r="E1949" s="361" t="s">
        <v>524</v>
      </c>
    </row>
    <row r="1950" spans="1:5" x14ac:dyDescent="0.25">
      <c r="A1950">
        <v>11058</v>
      </c>
      <c r="B1950" t="s">
        <v>5024</v>
      </c>
      <c r="C1950" t="s">
        <v>208</v>
      </c>
      <c r="D1950" t="s">
        <v>206</v>
      </c>
      <c r="E1950" s="361" t="s">
        <v>965</v>
      </c>
    </row>
    <row r="1951" spans="1:5" x14ac:dyDescent="0.25">
      <c r="A1951">
        <v>11059</v>
      </c>
      <c r="B1951" t="s">
        <v>5025</v>
      </c>
      <c r="C1951" t="s">
        <v>208</v>
      </c>
      <c r="D1951" t="s">
        <v>206</v>
      </c>
      <c r="E1951" s="361" t="s">
        <v>1779</v>
      </c>
    </row>
    <row r="1952" spans="1:5" x14ac:dyDescent="0.25">
      <c r="A1952">
        <v>11060</v>
      </c>
      <c r="B1952" t="s">
        <v>5026</v>
      </c>
      <c r="C1952" t="s">
        <v>208</v>
      </c>
      <c r="D1952" t="s">
        <v>206</v>
      </c>
      <c r="E1952" s="361" t="s">
        <v>5027</v>
      </c>
    </row>
    <row r="1953" spans="1:5" x14ac:dyDescent="0.25">
      <c r="A1953">
        <v>11061</v>
      </c>
      <c r="B1953" t="s">
        <v>5028</v>
      </c>
      <c r="C1953" t="s">
        <v>203</v>
      </c>
      <c r="D1953" t="s">
        <v>206</v>
      </c>
      <c r="E1953" s="361" t="s">
        <v>483</v>
      </c>
    </row>
    <row r="1954" spans="1:5" x14ac:dyDescent="0.25">
      <c r="A1954">
        <v>11062</v>
      </c>
      <c r="B1954" t="s">
        <v>5029</v>
      </c>
      <c r="C1954" t="s">
        <v>214</v>
      </c>
      <c r="D1954" t="s">
        <v>206</v>
      </c>
      <c r="E1954" s="361" t="s">
        <v>1255</v>
      </c>
    </row>
    <row r="1955" spans="1:5" x14ac:dyDescent="0.25">
      <c r="A1955">
        <v>11063</v>
      </c>
      <c r="B1955" t="s">
        <v>5030</v>
      </c>
      <c r="C1955" t="s">
        <v>214</v>
      </c>
      <c r="D1955" t="s">
        <v>206</v>
      </c>
      <c r="E1955" s="361" t="s">
        <v>1256</v>
      </c>
    </row>
    <row r="1956" spans="1:5" x14ac:dyDescent="0.25">
      <c r="A1956">
        <v>11067</v>
      </c>
      <c r="B1956" t="s">
        <v>5031</v>
      </c>
      <c r="C1956" t="s">
        <v>208</v>
      </c>
      <c r="D1956" t="s">
        <v>206</v>
      </c>
      <c r="E1956" s="361" t="s">
        <v>1257</v>
      </c>
    </row>
    <row r="1957" spans="1:5" x14ac:dyDescent="0.25">
      <c r="A1957">
        <v>11068</v>
      </c>
      <c r="B1957" t="s">
        <v>5032</v>
      </c>
      <c r="C1957" t="s">
        <v>208</v>
      </c>
      <c r="D1957" t="s">
        <v>206</v>
      </c>
      <c r="E1957" s="361" t="s">
        <v>1258</v>
      </c>
    </row>
    <row r="1958" spans="1:5" x14ac:dyDescent="0.25">
      <c r="A1958">
        <v>11075</v>
      </c>
      <c r="B1958" t="s">
        <v>5033</v>
      </c>
      <c r="C1958" t="s">
        <v>205</v>
      </c>
      <c r="D1958" t="s">
        <v>206</v>
      </c>
      <c r="E1958" s="361" t="s">
        <v>5034</v>
      </c>
    </row>
    <row r="1959" spans="1:5" x14ac:dyDescent="0.25">
      <c r="A1959">
        <v>11079</v>
      </c>
      <c r="B1959" t="s">
        <v>5035</v>
      </c>
      <c r="C1959" t="s">
        <v>205</v>
      </c>
      <c r="D1959" t="s">
        <v>206</v>
      </c>
      <c r="E1959" s="361" t="s">
        <v>5036</v>
      </c>
    </row>
    <row r="1960" spans="1:5" x14ac:dyDescent="0.25">
      <c r="A1960">
        <v>11082</v>
      </c>
      <c r="B1960" t="s">
        <v>5037</v>
      </c>
      <c r="C1960" t="s">
        <v>205</v>
      </c>
      <c r="D1960" t="s">
        <v>206</v>
      </c>
      <c r="E1960" s="361" t="s">
        <v>5036</v>
      </c>
    </row>
    <row r="1961" spans="1:5" x14ac:dyDescent="0.25">
      <c r="A1961">
        <v>11091</v>
      </c>
      <c r="B1961" t="s">
        <v>5038</v>
      </c>
      <c r="C1961" t="s">
        <v>208</v>
      </c>
      <c r="D1961" t="s">
        <v>206</v>
      </c>
      <c r="E1961" s="361" t="s">
        <v>515</v>
      </c>
    </row>
    <row r="1962" spans="1:5" x14ac:dyDescent="0.25">
      <c r="A1962">
        <v>11096</v>
      </c>
      <c r="B1962" t="s">
        <v>5039</v>
      </c>
      <c r="C1962" t="s">
        <v>203</v>
      </c>
      <c r="D1962" t="s">
        <v>206</v>
      </c>
      <c r="E1962" s="361" t="s">
        <v>1958</v>
      </c>
    </row>
    <row r="1963" spans="1:5" x14ac:dyDescent="0.25">
      <c r="A1963">
        <v>11116</v>
      </c>
      <c r="B1963" t="s">
        <v>5040</v>
      </c>
      <c r="C1963" t="s">
        <v>208</v>
      </c>
      <c r="D1963" t="s">
        <v>209</v>
      </c>
      <c r="E1963" s="361" t="s">
        <v>1259</v>
      </c>
    </row>
    <row r="1964" spans="1:5" x14ac:dyDescent="0.25">
      <c r="A1964">
        <v>11134</v>
      </c>
      <c r="B1964" t="s">
        <v>5041</v>
      </c>
      <c r="C1964" t="s">
        <v>214</v>
      </c>
      <c r="D1964" t="s">
        <v>206</v>
      </c>
      <c r="E1964" s="361" t="s">
        <v>5042</v>
      </c>
    </row>
    <row r="1965" spans="1:5" x14ac:dyDescent="0.25">
      <c r="A1965">
        <v>11135</v>
      </c>
      <c r="B1965" t="s">
        <v>5043</v>
      </c>
      <c r="C1965" t="s">
        <v>214</v>
      </c>
      <c r="D1965" t="s">
        <v>206</v>
      </c>
      <c r="E1965" s="361" t="s">
        <v>5044</v>
      </c>
    </row>
    <row r="1966" spans="1:5" x14ac:dyDescent="0.25">
      <c r="A1966">
        <v>11136</v>
      </c>
      <c r="B1966" t="s">
        <v>5045</v>
      </c>
      <c r="C1966" t="s">
        <v>214</v>
      </c>
      <c r="D1966" t="s">
        <v>206</v>
      </c>
      <c r="E1966" s="361" t="s">
        <v>5046</v>
      </c>
    </row>
    <row r="1967" spans="1:5" x14ac:dyDescent="0.25">
      <c r="A1967">
        <v>11137</v>
      </c>
      <c r="B1967" t="s">
        <v>5047</v>
      </c>
      <c r="C1967" t="s">
        <v>214</v>
      </c>
      <c r="D1967" t="s">
        <v>206</v>
      </c>
      <c r="E1967" s="361" t="s">
        <v>5048</v>
      </c>
    </row>
    <row r="1968" spans="1:5" x14ac:dyDescent="0.25">
      <c r="A1968">
        <v>11138</v>
      </c>
      <c r="B1968" t="s">
        <v>5049</v>
      </c>
      <c r="C1968" t="s">
        <v>207</v>
      </c>
      <c r="D1968" t="s">
        <v>206</v>
      </c>
      <c r="E1968" s="361" t="s">
        <v>5050</v>
      </c>
    </row>
    <row r="1969" spans="1:5" x14ac:dyDescent="0.25">
      <c r="A1969">
        <v>11145</v>
      </c>
      <c r="B1969" t="s">
        <v>5051</v>
      </c>
      <c r="C1969" t="s">
        <v>205</v>
      </c>
      <c r="D1969" t="s">
        <v>206</v>
      </c>
      <c r="E1969" s="361" t="s">
        <v>5052</v>
      </c>
    </row>
    <row r="1970" spans="1:5" x14ac:dyDescent="0.25">
      <c r="A1970">
        <v>11146</v>
      </c>
      <c r="B1970" t="s">
        <v>5053</v>
      </c>
      <c r="C1970" t="s">
        <v>205</v>
      </c>
      <c r="D1970" t="s">
        <v>206</v>
      </c>
      <c r="E1970" s="361" t="s">
        <v>5054</v>
      </c>
    </row>
    <row r="1971" spans="1:5" x14ac:dyDescent="0.25">
      <c r="A1971">
        <v>11147</v>
      </c>
      <c r="B1971" t="s">
        <v>5055</v>
      </c>
      <c r="C1971" t="s">
        <v>205</v>
      </c>
      <c r="D1971" t="s">
        <v>206</v>
      </c>
      <c r="E1971" s="361" t="s">
        <v>5056</v>
      </c>
    </row>
    <row r="1972" spans="1:5" x14ac:dyDescent="0.25">
      <c r="A1972">
        <v>11154</v>
      </c>
      <c r="B1972" t="s">
        <v>5057</v>
      </c>
      <c r="C1972" t="s">
        <v>208</v>
      </c>
      <c r="D1972" t="s">
        <v>206</v>
      </c>
      <c r="E1972" s="361" t="s">
        <v>1261</v>
      </c>
    </row>
    <row r="1973" spans="1:5" x14ac:dyDescent="0.25">
      <c r="A1973">
        <v>11161</v>
      </c>
      <c r="B1973" t="s">
        <v>5058</v>
      </c>
      <c r="C1973" t="s">
        <v>203</v>
      </c>
      <c r="D1973" t="s">
        <v>206</v>
      </c>
      <c r="E1973" s="361" t="s">
        <v>5059</v>
      </c>
    </row>
    <row r="1974" spans="1:5" x14ac:dyDescent="0.25">
      <c r="A1974">
        <v>11185</v>
      </c>
      <c r="B1974" t="s">
        <v>5060</v>
      </c>
      <c r="C1974" t="s">
        <v>214</v>
      </c>
      <c r="D1974" t="s">
        <v>206</v>
      </c>
      <c r="E1974" s="361" t="s">
        <v>1262</v>
      </c>
    </row>
    <row r="1975" spans="1:5" x14ac:dyDescent="0.25">
      <c r="A1975">
        <v>11186</v>
      </c>
      <c r="B1975" t="s">
        <v>5061</v>
      </c>
      <c r="C1975" t="s">
        <v>214</v>
      </c>
      <c r="D1975" t="s">
        <v>206</v>
      </c>
      <c r="E1975" s="361" t="s">
        <v>1263</v>
      </c>
    </row>
    <row r="1976" spans="1:5" x14ac:dyDescent="0.25">
      <c r="A1976">
        <v>11188</v>
      </c>
      <c r="B1976" t="s">
        <v>5062</v>
      </c>
      <c r="C1976" t="s">
        <v>214</v>
      </c>
      <c r="D1976" t="s">
        <v>206</v>
      </c>
      <c r="E1976" s="361" t="s">
        <v>1264</v>
      </c>
    </row>
    <row r="1977" spans="1:5" x14ac:dyDescent="0.25">
      <c r="A1977">
        <v>11189</v>
      </c>
      <c r="B1977" t="s">
        <v>5063</v>
      </c>
      <c r="C1977" t="s">
        <v>214</v>
      </c>
      <c r="D1977" t="s">
        <v>206</v>
      </c>
      <c r="E1977" s="361" t="s">
        <v>1265</v>
      </c>
    </row>
    <row r="1978" spans="1:5" x14ac:dyDescent="0.25">
      <c r="A1978">
        <v>11190</v>
      </c>
      <c r="B1978" t="s">
        <v>5064</v>
      </c>
      <c r="C1978" t="s">
        <v>208</v>
      </c>
      <c r="D1978" t="s">
        <v>209</v>
      </c>
      <c r="E1978" s="361" t="s">
        <v>5065</v>
      </c>
    </row>
    <row r="1979" spans="1:5" x14ac:dyDescent="0.25">
      <c r="A1979">
        <v>11199</v>
      </c>
      <c r="B1979" t="s">
        <v>5066</v>
      </c>
      <c r="C1979" t="s">
        <v>208</v>
      </c>
      <c r="D1979" t="s">
        <v>209</v>
      </c>
      <c r="E1979" s="361" t="s">
        <v>5067</v>
      </c>
    </row>
    <row r="1980" spans="1:5" x14ac:dyDescent="0.25">
      <c r="A1980">
        <v>11234</v>
      </c>
      <c r="B1980" t="s">
        <v>5068</v>
      </c>
      <c r="C1980" t="s">
        <v>208</v>
      </c>
      <c r="D1980" t="s">
        <v>209</v>
      </c>
      <c r="E1980" s="361" t="s">
        <v>5069</v>
      </c>
    </row>
    <row r="1981" spans="1:5" x14ac:dyDescent="0.25">
      <c r="A1981">
        <v>11235</v>
      </c>
      <c r="B1981" t="s">
        <v>5070</v>
      </c>
      <c r="C1981" t="s">
        <v>208</v>
      </c>
      <c r="D1981" t="s">
        <v>209</v>
      </c>
      <c r="E1981" s="361" t="s">
        <v>5071</v>
      </c>
    </row>
    <row r="1982" spans="1:5" x14ac:dyDescent="0.25">
      <c r="A1982">
        <v>11236</v>
      </c>
      <c r="B1982" t="s">
        <v>5072</v>
      </c>
      <c r="C1982" t="s">
        <v>208</v>
      </c>
      <c r="D1982" t="s">
        <v>209</v>
      </c>
      <c r="E1982" s="361" t="s">
        <v>4741</v>
      </c>
    </row>
    <row r="1983" spans="1:5" x14ac:dyDescent="0.25">
      <c r="A1983">
        <v>11241</v>
      </c>
      <c r="B1983" t="s">
        <v>5073</v>
      </c>
      <c r="C1983" t="s">
        <v>208</v>
      </c>
      <c r="D1983" t="s">
        <v>209</v>
      </c>
      <c r="E1983" s="361" t="s">
        <v>5074</v>
      </c>
    </row>
    <row r="1984" spans="1:5" x14ac:dyDescent="0.25">
      <c r="A1984">
        <v>11244</v>
      </c>
      <c r="B1984" t="s">
        <v>5075</v>
      </c>
      <c r="C1984" t="s">
        <v>208</v>
      </c>
      <c r="D1984" t="s">
        <v>209</v>
      </c>
      <c r="E1984" s="361" t="s">
        <v>5076</v>
      </c>
    </row>
    <row r="1985" spans="1:5" x14ac:dyDescent="0.25">
      <c r="A1985">
        <v>11245</v>
      </c>
      <c r="B1985" t="s">
        <v>5077</v>
      </c>
      <c r="C1985" t="s">
        <v>208</v>
      </c>
      <c r="D1985" t="s">
        <v>209</v>
      </c>
      <c r="E1985" s="361" t="s">
        <v>5078</v>
      </c>
    </row>
    <row r="1986" spans="1:5" x14ac:dyDescent="0.25">
      <c r="A1986">
        <v>11247</v>
      </c>
      <c r="B1986" t="s">
        <v>5079</v>
      </c>
      <c r="C1986" t="s">
        <v>208</v>
      </c>
      <c r="D1986" t="s">
        <v>206</v>
      </c>
      <c r="E1986" s="361" t="s">
        <v>5080</v>
      </c>
    </row>
    <row r="1987" spans="1:5" x14ac:dyDescent="0.25">
      <c r="A1987">
        <v>11249</v>
      </c>
      <c r="B1987" t="s">
        <v>5081</v>
      </c>
      <c r="C1987" t="s">
        <v>208</v>
      </c>
      <c r="D1987" t="s">
        <v>206</v>
      </c>
      <c r="E1987" s="361" t="s">
        <v>5082</v>
      </c>
    </row>
    <row r="1988" spans="1:5" x14ac:dyDescent="0.25">
      <c r="A1988">
        <v>11250</v>
      </c>
      <c r="B1988" t="s">
        <v>5083</v>
      </c>
      <c r="C1988" t="s">
        <v>208</v>
      </c>
      <c r="D1988" t="s">
        <v>206</v>
      </c>
      <c r="E1988" s="361" t="s">
        <v>5084</v>
      </c>
    </row>
    <row r="1989" spans="1:5" x14ac:dyDescent="0.25">
      <c r="A1989">
        <v>11251</v>
      </c>
      <c r="B1989" t="s">
        <v>5085</v>
      </c>
      <c r="C1989" t="s">
        <v>208</v>
      </c>
      <c r="D1989" t="s">
        <v>206</v>
      </c>
      <c r="E1989" s="361" t="s">
        <v>5086</v>
      </c>
    </row>
    <row r="1990" spans="1:5" x14ac:dyDescent="0.25">
      <c r="A1990">
        <v>11253</v>
      </c>
      <c r="B1990" t="s">
        <v>5087</v>
      </c>
      <c r="C1990" t="s">
        <v>208</v>
      </c>
      <c r="D1990" t="s">
        <v>206</v>
      </c>
      <c r="E1990" s="361" t="s">
        <v>5088</v>
      </c>
    </row>
    <row r="1991" spans="1:5" x14ac:dyDescent="0.25">
      <c r="A1991">
        <v>11255</v>
      </c>
      <c r="B1991" t="s">
        <v>5089</v>
      </c>
      <c r="C1991" t="s">
        <v>208</v>
      </c>
      <c r="D1991" t="s">
        <v>206</v>
      </c>
      <c r="E1991" s="361" t="s">
        <v>5090</v>
      </c>
    </row>
    <row r="1992" spans="1:5" x14ac:dyDescent="0.25">
      <c r="A1992">
        <v>11256</v>
      </c>
      <c r="B1992" t="s">
        <v>5091</v>
      </c>
      <c r="C1992" t="s">
        <v>208</v>
      </c>
      <c r="D1992" t="s">
        <v>206</v>
      </c>
      <c r="E1992" s="361" t="s">
        <v>5092</v>
      </c>
    </row>
    <row r="1993" spans="1:5" x14ac:dyDescent="0.25">
      <c r="A1993">
        <v>11267</v>
      </c>
      <c r="B1993" t="s">
        <v>5093</v>
      </c>
      <c r="C1993" t="s">
        <v>208</v>
      </c>
      <c r="D1993" t="s">
        <v>209</v>
      </c>
      <c r="E1993" s="361" t="s">
        <v>1266</v>
      </c>
    </row>
    <row r="1994" spans="1:5" x14ac:dyDescent="0.25">
      <c r="A1994">
        <v>11270</v>
      </c>
      <c r="B1994" t="s">
        <v>5094</v>
      </c>
      <c r="C1994" t="s">
        <v>208</v>
      </c>
      <c r="D1994" t="s">
        <v>209</v>
      </c>
      <c r="E1994" s="361" t="s">
        <v>1044</v>
      </c>
    </row>
    <row r="1995" spans="1:5" x14ac:dyDescent="0.25">
      <c r="A1995">
        <v>11272</v>
      </c>
      <c r="B1995" t="s">
        <v>5095</v>
      </c>
      <c r="C1995" t="s">
        <v>208</v>
      </c>
      <c r="D1995" t="s">
        <v>206</v>
      </c>
      <c r="E1995" s="361" t="s">
        <v>1267</v>
      </c>
    </row>
    <row r="1996" spans="1:5" x14ac:dyDescent="0.25">
      <c r="A1996">
        <v>11273</v>
      </c>
      <c r="B1996" t="s">
        <v>5096</v>
      </c>
      <c r="C1996" t="s">
        <v>208</v>
      </c>
      <c r="D1996" t="s">
        <v>206</v>
      </c>
      <c r="E1996" s="361" t="s">
        <v>895</v>
      </c>
    </row>
    <row r="1997" spans="1:5" x14ac:dyDescent="0.25">
      <c r="A1997">
        <v>11274</v>
      </c>
      <c r="B1997" t="s">
        <v>5097</v>
      </c>
      <c r="C1997" t="s">
        <v>208</v>
      </c>
      <c r="D1997" t="s">
        <v>206</v>
      </c>
      <c r="E1997" s="361" t="s">
        <v>1268</v>
      </c>
    </row>
    <row r="1998" spans="1:5" x14ac:dyDescent="0.25">
      <c r="A1998">
        <v>11275</v>
      </c>
      <c r="B1998" t="s">
        <v>5098</v>
      </c>
      <c r="C1998" t="s">
        <v>208</v>
      </c>
      <c r="D1998" t="s">
        <v>206</v>
      </c>
      <c r="E1998" s="361" t="s">
        <v>664</v>
      </c>
    </row>
    <row r="1999" spans="1:5" x14ac:dyDescent="0.25">
      <c r="A1999">
        <v>11280</v>
      </c>
      <c r="B1999" t="s">
        <v>5099</v>
      </c>
      <c r="C1999" t="s">
        <v>208</v>
      </c>
      <c r="D1999" t="s">
        <v>206</v>
      </c>
      <c r="E1999" s="361" t="s">
        <v>5100</v>
      </c>
    </row>
    <row r="2000" spans="1:5" x14ac:dyDescent="0.25">
      <c r="A2000">
        <v>11281</v>
      </c>
      <c r="B2000" t="s">
        <v>5101</v>
      </c>
      <c r="C2000" t="s">
        <v>208</v>
      </c>
      <c r="D2000" t="s">
        <v>209</v>
      </c>
      <c r="E2000" s="361" t="s">
        <v>1269</v>
      </c>
    </row>
    <row r="2001" spans="1:5" x14ac:dyDescent="0.25">
      <c r="A2001">
        <v>11289</v>
      </c>
      <c r="B2001" t="s">
        <v>5102</v>
      </c>
      <c r="C2001" t="s">
        <v>208</v>
      </c>
      <c r="D2001" t="s">
        <v>209</v>
      </c>
      <c r="E2001" s="361" t="s">
        <v>5103</v>
      </c>
    </row>
    <row r="2002" spans="1:5" x14ac:dyDescent="0.25">
      <c r="A2002">
        <v>11296</v>
      </c>
      <c r="B2002" t="s">
        <v>5104</v>
      </c>
      <c r="C2002" t="s">
        <v>208</v>
      </c>
      <c r="D2002" t="s">
        <v>209</v>
      </c>
      <c r="E2002" s="361" t="s">
        <v>5105</v>
      </c>
    </row>
    <row r="2003" spans="1:5" x14ac:dyDescent="0.25">
      <c r="A2003">
        <v>11299</v>
      </c>
      <c r="B2003" t="s">
        <v>5106</v>
      </c>
      <c r="C2003" t="s">
        <v>208</v>
      </c>
      <c r="D2003" t="s">
        <v>209</v>
      </c>
      <c r="E2003" s="361" t="s">
        <v>5107</v>
      </c>
    </row>
    <row r="2004" spans="1:5" x14ac:dyDescent="0.25">
      <c r="A2004">
        <v>11301</v>
      </c>
      <c r="B2004" t="s">
        <v>5108</v>
      </c>
      <c r="C2004" t="s">
        <v>208</v>
      </c>
      <c r="D2004" t="s">
        <v>209</v>
      </c>
      <c r="E2004" s="361" t="s">
        <v>5109</v>
      </c>
    </row>
    <row r="2005" spans="1:5" x14ac:dyDescent="0.25">
      <c r="A2005">
        <v>11315</v>
      </c>
      <c r="B2005" t="s">
        <v>5110</v>
      </c>
      <c r="C2005" t="s">
        <v>208</v>
      </c>
      <c r="D2005" t="s">
        <v>209</v>
      </c>
      <c r="E2005" s="361" t="s">
        <v>5111</v>
      </c>
    </row>
    <row r="2006" spans="1:5" x14ac:dyDescent="0.25">
      <c r="A2006">
        <v>11316</v>
      </c>
      <c r="B2006" t="s">
        <v>5112</v>
      </c>
      <c r="C2006" t="s">
        <v>208</v>
      </c>
      <c r="D2006" t="s">
        <v>209</v>
      </c>
      <c r="E2006" s="361" t="s">
        <v>5113</v>
      </c>
    </row>
    <row r="2007" spans="1:5" x14ac:dyDescent="0.25">
      <c r="A2007">
        <v>11321</v>
      </c>
      <c r="B2007" t="s">
        <v>5114</v>
      </c>
      <c r="C2007" t="s">
        <v>208</v>
      </c>
      <c r="D2007" t="s">
        <v>209</v>
      </c>
      <c r="E2007" s="361" t="s">
        <v>1139</v>
      </c>
    </row>
    <row r="2008" spans="1:5" x14ac:dyDescent="0.25">
      <c r="A2008">
        <v>11323</v>
      </c>
      <c r="B2008" t="s">
        <v>5115</v>
      </c>
      <c r="C2008" t="s">
        <v>208</v>
      </c>
      <c r="D2008" t="s">
        <v>209</v>
      </c>
      <c r="E2008" s="361" t="s">
        <v>1734</v>
      </c>
    </row>
    <row r="2009" spans="1:5" x14ac:dyDescent="0.25">
      <c r="A2009">
        <v>11359</v>
      </c>
      <c r="B2009" t="s">
        <v>5116</v>
      </c>
      <c r="C2009" t="s">
        <v>208</v>
      </c>
      <c r="D2009" t="s">
        <v>204</v>
      </c>
      <c r="E2009" s="361" t="s">
        <v>5117</v>
      </c>
    </row>
    <row r="2010" spans="1:5" x14ac:dyDescent="0.25">
      <c r="A2010">
        <v>11364</v>
      </c>
      <c r="B2010" t="s">
        <v>5118</v>
      </c>
      <c r="C2010" t="s">
        <v>208</v>
      </c>
      <c r="D2010" t="s">
        <v>206</v>
      </c>
      <c r="E2010" s="361" t="s">
        <v>5119</v>
      </c>
    </row>
    <row r="2011" spans="1:5" x14ac:dyDescent="0.25">
      <c r="A2011">
        <v>11365</v>
      </c>
      <c r="B2011" t="s">
        <v>5120</v>
      </c>
      <c r="C2011" t="s">
        <v>208</v>
      </c>
      <c r="D2011" t="s">
        <v>206</v>
      </c>
      <c r="E2011" s="361" t="s">
        <v>5121</v>
      </c>
    </row>
    <row r="2012" spans="1:5" x14ac:dyDescent="0.25">
      <c r="A2012">
        <v>11366</v>
      </c>
      <c r="B2012" t="s">
        <v>5122</v>
      </c>
      <c r="C2012" t="s">
        <v>208</v>
      </c>
      <c r="D2012" t="s">
        <v>206</v>
      </c>
      <c r="E2012" s="361" t="s">
        <v>5123</v>
      </c>
    </row>
    <row r="2013" spans="1:5" x14ac:dyDescent="0.25">
      <c r="A2013">
        <v>11378</v>
      </c>
      <c r="B2013" t="s">
        <v>5124</v>
      </c>
      <c r="C2013" t="s">
        <v>208</v>
      </c>
      <c r="D2013" t="s">
        <v>209</v>
      </c>
      <c r="E2013" s="361" t="s">
        <v>5125</v>
      </c>
    </row>
    <row r="2014" spans="1:5" x14ac:dyDescent="0.25">
      <c r="A2014">
        <v>11379</v>
      </c>
      <c r="B2014" t="s">
        <v>5126</v>
      </c>
      <c r="C2014" t="s">
        <v>208</v>
      </c>
      <c r="D2014" t="s">
        <v>209</v>
      </c>
      <c r="E2014" s="361" t="s">
        <v>5127</v>
      </c>
    </row>
    <row r="2015" spans="1:5" x14ac:dyDescent="0.25">
      <c r="A2015">
        <v>11427</v>
      </c>
      <c r="B2015" t="s">
        <v>5128</v>
      </c>
      <c r="C2015" t="s">
        <v>203</v>
      </c>
      <c r="D2015" t="s">
        <v>209</v>
      </c>
      <c r="E2015" s="361" t="s">
        <v>5129</v>
      </c>
    </row>
    <row r="2016" spans="1:5" x14ac:dyDescent="0.25">
      <c r="A2016">
        <v>11447</v>
      </c>
      <c r="B2016" t="s">
        <v>5130</v>
      </c>
      <c r="C2016" t="s">
        <v>208</v>
      </c>
      <c r="D2016" t="s">
        <v>206</v>
      </c>
      <c r="E2016" s="361" t="s">
        <v>5131</v>
      </c>
    </row>
    <row r="2017" spans="1:5" x14ac:dyDescent="0.25">
      <c r="A2017">
        <v>11451</v>
      </c>
      <c r="B2017" t="s">
        <v>5132</v>
      </c>
      <c r="C2017" t="s">
        <v>208</v>
      </c>
      <c r="D2017" t="s">
        <v>206</v>
      </c>
      <c r="E2017" s="361" t="s">
        <v>5133</v>
      </c>
    </row>
    <row r="2018" spans="1:5" x14ac:dyDescent="0.25">
      <c r="A2018">
        <v>11455</v>
      </c>
      <c r="B2018" t="s">
        <v>5134</v>
      </c>
      <c r="C2018" t="s">
        <v>208</v>
      </c>
      <c r="D2018" t="s">
        <v>206</v>
      </c>
      <c r="E2018" s="361" t="s">
        <v>1304</v>
      </c>
    </row>
    <row r="2019" spans="1:5" x14ac:dyDescent="0.25">
      <c r="A2019">
        <v>11456</v>
      </c>
      <c r="B2019" t="s">
        <v>5135</v>
      </c>
      <c r="C2019" t="s">
        <v>208</v>
      </c>
      <c r="D2019" t="s">
        <v>206</v>
      </c>
      <c r="E2019" s="361" t="s">
        <v>720</v>
      </c>
    </row>
    <row r="2020" spans="1:5" x14ac:dyDescent="0.25">
      <c r="A2020">
        <v>11457</v>
      </c>
      <c r="B2020" t="s">
        <v>5136</v>
      </c>
      <c r="C2020" t="s">
        <v>208</v>
      </c>
      <c r="D2020" t="s">
        <v>206</v>
      </c>
      <c r="E2020" s="361" t="s">
        <v>5137</v>
      </c>
    </row>
    <row r="2021" spans="1:5" x14ac:dyDescent="0.25">
      <c r="A2021">
        <v>11458</v>
      </c>
      <c r="B2021" t="s">
        <v>5138</v>
      </c>
      <c r="C2021" t="s">
        <v>208</v>
      </c>
      <c r="D2021" t="s">
        <v>206</v>
      </c>
      <c r="E2021" s="361" t="s">
        <v>1632</v>
      </c>
    </row>
    <row r="2022" spans="1:5" x14ac:dyDescent="0.25">
      <c r="A2022">
        <v>11461</v>
      </c>
      <c r="B2022" t="s">
        <v>5139</v>
      </c>
      <c r="C2022" t="s">
        <v>208</v>
      </c>
      <c r="D2022" t="s">
        <v>206</v>
      </c>
      <c r="E2022" s="361" t="s">
        <v>1315</v>
      </c>
    </row>
    <row r="2023" spans="1:5" x14ac:dyDescent="0.25">
      <c r="A2023">
        <v>11462</v>
      </c>
      <c r="B2023" t="s">
        <v>5140</v>
      </c>
      <c r="C2023" t="s">
        <v>219</v>
      </c>
      <c r="D2023" t="s">
        <v>206</v>
      </c>
      <c r="E2023" s="361" t="s">
        <v>578</v>
      </c>
    </row>
    <row r="2024" spans="1:5" x14ac:dyDescent="0.25">
      <c r="A2024">
        <v>11467</v>
      </c>
      <c r="B2024" t="s">
        <v>5141</v>
      </c>
      <c r="C2024" t="s">
        <v>208</v>
      </c>
      <c r="D2024" t="s">
        <v>206</v>
      </c>
      <c r="E2024" s="361" t="s">
        <v>5142</v>
      </c>
    </row>
    <row r="2025" spans="1:5" x14ac:dyDescent="0.25">
      <c r="A2025">
        <v>11468</v>
      </c>
      <c r="B2025" t="s">
        <v>5143</v>
      </c>
      <c r="C2025" t="s">
        <v>208</v>
      </c>
      <c r="D2025" t="s">
        <v>206</v>
      </c>
      <c r="E2025" s="361" t="s">
        <v>5144</v>
      </c>
    </row>
    <row r="2026" spans="1:5" x14ac:dyDescent="0.25">
      <c r="A2026">
        <v>11469</v>
      </c>
      <c r="B2026" t="s">
        <v>5145</v>
      </c>
      <c r="C2026" t="s">
        <v>208</v>
      </c>
      <c r="D2026" t="s">
        <v>206</v>
      </c>
      <c r="E2026" s="361" t="s">
        <v>5146</v>
      </c>
    </row>
    <row r="2027" spans="1:5" x14ac:dyDescent="0.25">
      <c r="A2027">
        <v>11476</v>
      </c>
      <c r="B2027" t="s">
        <v>5147</v>
      </c>
      <c r="C2027" t="s">
        <v>208</v>
      </c>
      <c r="D2027" t="s">
        <v>206</v>
      </c>
      <c r="E2027" s="361" t="s">
        <v>5148</v>
      </c>
    </row>
    <row r="2028" spans="1:5" x14ac:dyDescent="0.25">
      <c r="A2028">
        <v>11478</v>
      </c>
      <c r="B2028" t="s">
        <v>5149</v>
      </c>
      <c r="C2028" t="s">
        <v>208</v>
      </c>
      <c r="D2028" t="s">
        <v>206</v>
      </c>
      <c r="E2028" s="361" t="s">
        <v>1943</v>
      </c>
    </row>
    <row r="2029" spans="1:5" x14ac:dyDescent="0.25">
      <c r="A2029">
        <v>11479</v>
      </c>
      <c r="B2029" t="s">
        <v>5150</v>
      </c>
      <c r="C2029" t="s">
        <v>208</v>
      </c>
      <c r="D2029" t="s">
        <v>206</v>
      </c>
      <c r="E2029" s="361" t="s">
        <v>5151</v>
      </c>
    </row>
    <row r="2030" spans="1:5" x14ac:dyDescent="0.25">
      <c r="A2030">
        <v>11480</v>
      </c>
      <c r="B2030" t="s">
        <v>5152</v>
      </c>
      <c r="C2030" t="s">
        <v>216</v>
      </c>
      <c r="D2030" t="s">
        <v>206</v>
      </c>
      <c r="E2030" s="361" t="s">
        <v>905</v>
      </c>
    </row>
    <row r="2031" spans="1:5" x14ac:dyDescent="0.25">
      <c r="A2031">
        <v>11481</v>
      </c>
      <c r="B2031" t="s">
        <v>5153</v>
      </c>
      <c r="C2031" t="s">
        <v>208</v>
      </c>
      <c r="D2031" t="s">
        <v>206</v>
      </c>
      <c r="E2031" s="361" t="s">
        <v>5154</v>
      </c>
    </row>
    <row r="2032" spans="1:5" x14ac:dyDescent="0.25">
      <c r="A2032">
        <v>11484</v>
      </c>
      <c r="B2032" t="s">
        <v>5155</v>
      </c>
      <c r="C2032" t="s">
        <v>208</v>
      </c>
      <c r="D2032" t="s">
        <v>206</v>
      </c>
      <c r="E2032" s="361" t="s">
        <v>5156</v>
      </c>
    </row>
    <row r="2033" spans="1:5" x14ac:dyDescent="0.25">
      <c r="A2033">
        <v>11493</v>
      </c>
      <c r="B2033" t="s">
        <v>5157</v>
      </c>
      <c r="C2033" t="s">
        <v>208</v>
      </c>
      <c r="D2033" t="s">
        <v>209</v>
      </c>
      <c r="E2033" s="361" t="s">
        <v>5158</v>
      </c>
    </row>
    <row r="2034" spans="1:5" x14ac:dyDescent="0.25">
      <c r="A2034">
        <v>11499</v>
      </c>
      <c r="B2034" t="s">
        <v>5159</v>
      </c>
      <c r="C2034" t="s">
        <v>208</v>
      </c>
      <c r="D2034" t="s">
        <v>206</v>
      </c>
      <c r="E2034" s="361" t="s">
        <v>5160</v>
      </c>
    </row>
    <row r="2035" spans="1:5" x14ac:dyDescent="0.25">
      <c r="A2035">
        <v>11518</v>
      </c>
      <c r="B2035" t="s">
        <v>5161</v>
      </c>
      <c r="C2035" t="s">
        <v>219</v>
      </c>
      <c r="D2035" t="s">
        <v>206</v>
      </c>
      <c r="E2035" s="361" t="s">
        <v>5162</v>
      </c>
    </row>
    <row r="2036" spans="1:5" x14ac:dyDescent="0.25">
      <c r="A2036">
        <v>11519</v>
      </c>
      <c r="B2036" t="s">
        <v>5163</v>
      </c>
      <c r="C2036" t="s">
        <v>219</v>
      </c>
      <c r="D2036" t="s">
        <v>206</v>
      </c>
      <c r="E2036" s="361" t="s">
        <v>5164</v>
      </c>
    </row>
    <row r="2037" spans="1:5" x14ac:dyDescent="0.25">
      <c r="A2037">
        <v>11520</v>
      </c>
      <c r="B2037" t="s">
        <v>5165</v>
      </c>
      <c r="C2037" t="s">
        <v>219</v>
      </c>
      <c r="D2037" t="s">
        <v>206</v>
      </c>
      <c r="E2037" s="361" t="s">
        <v>5166</v>
      </c>
    </row>
    <row r="2038" spans="1:5" x14ac:dyDescent="0.25">
      <c r="A2038">
        <v>11522</v>
      </c>
      <c r="B2038" t="s">
        <v>5167</v>
      </c>
      <c r="C2038" t="s">
        <v>208</v>
      </c>
      <c r="D2038" t="s">
        <v>206</v>
      </c>
      <c r="E2038" s="361" t="s">
        <v>1372</v>
      </c>
    </row>
    <row r="2039" spans="1:5" x14ac:dyDescent="0.25">
      <c r="A2039">
        <v>11552</v>
      </c>
      <c r="B2039" t="s">
        <v>5168</v>
      </c>
      <c r="C2039" t="s">
        <v>213</v>
      </c>
      <c r="D2039" t="s">
        <v>206</v>
      </c>
      <c r="E2039" s="361" t="s">
        <v>5169</v>
      </c>
    </row>
    <row r="2040" spans="1:5" x14ac:dyDescent="0.25">
      <c r="A2040">
        <v>11557</v>
      </c>
      <c r="B2040" t="s">
        <v>5170</v>
      </c>
      <c r="C2040" t="s">
        <v>219</v>
      </c>
      <c r="D2040" t="s">
        <v>206</v>
      </c>
      <c r="E2040" s="361" t="s">
        <v>5171</v>
      </c>
    </row>
    <row r="2041" spans="1:5" x14ac:dyDescent="0.25">
      <c r="A2041">
        <v>11558</v>
      </c>
      <c r="B2041" t="s">
        <v>5172</v>
      </c>
      <c r="C2041" t="s">
        <v>219</v>
      </c>
      <c r="D2041" t="s">
        <v>206</v>
      </c>
      <c r="E2041" s="361" t="s">
        <v>5173</v>
      </c>
    </row>
    <row r="2042" spans="1:5" x14ac:dyDescent="0.25">
      <c r="A2042">
        <v>11560</v>
      </c>
      <c r="B2042" t="s">
        <v>5174</v>
      </c>
      <c r="C2042" t="s">
        <v>208</v>
      </c>
      <c r="D2042" t="s">
        <v>206</v>
      </c>
      <c r="E2042" s="361" t="s">
        <v>5175</v>
      </c>
    </row>
    <row r="2043" spans="1:5" x14ac:dyDescent="0.25">
      <c r="A2043">
        <v>11561</v>
      </c>
      <c r="B2043" t="s">
        <v>5176</v>
      </c>
      <c r="C2043" t="s">
        <v>208</v>
      </c>
      <c r="D2043" t="s">
        <v>206</v>
      </c>
      <c r="E2043" s="361" t="s">
        <v>5177</v>
      </c>
    </row>
    <row r="2044" spans="1:5" x14ac:dyDescent="0.25">
      <c r="A2044">
        <v>11572</v>
      </c>
      <c r="B2044" t="s">
        <v>5178</v>
      </c>
      <c r="C2044" t="s">
        <v>208</v>
      </c>
      <c r="D2044" t="s">
        <v>206</v>
      </c>
      <c r="E2044" s="361" t="s">
        <v>5179</v>
      </c>
    </row>
    <row r="2045" spans="1:5" x14ac:dyDescent="0.25">
      <c r="A2045">
        <v>11573</v>
      </c>
      <c r="B2045" t="s">
        <v>5180</v>
      </c>
      <c r="C2045" t="s">
        <v>208</v>
      </c>
      <c r="D2045" t="s">
        <v>206</v>
      </c>
      <c r="E2045" s="361" t="s">
        <v>5181</v>
      </c>
    </row>
    <row r="2046" spans="1:5" x14ac:dyDescent="0.25">
      <c r="A2046">
        <v>11575</v>
      </c>
      <c r="B2046" t="s">
        <v>5182</v>
      </c>
      <c r="C2046" t="s">
        <v>208</v>
      </c>
      <c r="D2046" t="s">
        <v>206</v>
      </c>
      <c r="E2046" s="361" t="s">
        <v>5183</v>
      </c>
    </row>
    <row r="2047" spans="1:5" x14ac:dyDescent="0.25">
      <c r="A2047">
        <v>11577</v>
      </c>
      <c r="B2047" t="s">
        <v>5184</v>
      </c>
      <c r="C2047" t="s">
        <v>208</v>
      </c>
      <c r="D2047" t="s">
        <v>206</v>
      </c>
      <c r="E2047" s="361" t="s">
        <v>596</v>
      </c>
    </row>
    <row r="2048" spans="1:5" x14ac:dyDescent="0.25">
      <c r="A2048">
        <v>11578</v>
      </c>
      <c r="B2048" t="s">
        <v>5185</v>
      </c>
      <c r="C2048" t="s">
        <v>208</v>
      </c>
      <c r="D2048" t="s">
        <v>206</v>
      </c>
      <c r="E2048" s="361" t="s">
        <v>1713</v>
      </c>
    </row>
    <row r="2049" spans="1:5" x14ac:dyDescent="0.25">
      <c r="A2049">
        <v>11580</v>
      </c>
      <c r="B2049" t="s">
        <v>5186</v>
      </c>
      <c r="C2049" t="s">
        <v>213</v>
      </c>
      <c r="D2049" t="s">
        <v>206</v>
      </c>
      <c r="E2049" s="361" t="s">
        <v>541</v>
      </c>
    </row>
    <row r="2050" spans="1:5" x14ac:dyDescent="0.25">
      <c r="A2050">
        <v>11581</v>
      </c>
      <c r="B2050" t="s">
        <v>5187</v>
      </c>
      <c r="C2050" t="s">
        <v>213</v>
      </c>
      <c r="D2050" t="s">
        <v>206</v>
      </c>
      <c r="E2050" s="361" t="s">
        <v>1080</v>
      </c>
    </row>
    <row r="2051" spans="1:5" x14ac:dyDescent="0.25">
      <c r="A2051">
        <v>11587</v>
      </c>
      <c r="B2051" t="s">
        <v>5188</v>
      </c>
      <c r="C2051" t="s">
        <v>214</v>
      </c>
      <c r="D2051" t="s">
        <v>206</v>
      </c>
      <c r="E2051" s="361" t="s">
        <v>5189</v>
      </c>
    </row>
    <row r="2052" spans="1:5" x14ac:dyDescent="0.25">
      <c r="A2052">
        <v>11588</v>
      </c>
      <c r="B2052" t="s">
        <v>5190</v>
      </c>
      <c r="C2052" t="s">
        <v>208</v>
      </c>
      <c r="D2052" t="s">
        <v>206</v>
      </c>
      <c r="E2052" s="361" t="s">
        <v>5191</v>
      </c>
    </row>
    <row r="2053" spans="1:5" x14ac:dyDescent="0.25">
      <c r="A2053">
        <v>11592</v>
      </c>
      <c r="B2053" t="s">
        <v>5192</v>
      </c>
      <c r="C2053" t="s">
        <v>208</v>
      </c>
      <c r="D2053" t="s">
        <v>206</v>
      </c>
      <c r="E2053" s="361" t="s">
        <v>3466</v>
      </c>
    </row>
    <row r="2054" spans="1:5" x14ac:dyDescent="0.25">
      <c r="A2054">
        <v>11593</v>
      </c>
      <c r="B2054" t="s">
        <v>5193</v>
      </c>
      <c r="C2054" t="s">
        <v>208</v>
      </c>
      <c r="D2054" t="s">
        <v>206</v>
      </c>
      <c r="E2054" s="361" t="s">
        <v>5194</v>
      </c>
    </row>
    <row r="2055" spans="1:5" x14ac:dyDescent="0.25">
      <c r="A2055">
        <v>11594</v>
      </c>
      <c r="B2055" t="s">
        <v>5195</v>
      </c>
      <c r="C2055" t="s">
        <v>208</v>
      </c>
      <c r="D2055" t="s">
        <v>206</v>
      </c>
      <c r="E2055" s="361" t="s">
        <v>3461</v>
      </c>
    </row>
    <row r="2056" spans="1:5" x14ac:dyDescent="0.25">
      <c r="A2056">
        <v>11596</v>
      </c>
      <c r="B2056" t="s">
        <v>5196</v>
      </c>
      <c r="C2056" t="s">
        <v>208</v>
      </c>
      <c r="D2056" t="s">
        <v>206</v>
      </c>
      <c r="E2056" s="361" t="s">
        <v>3459</v>
      </c>
    </row>
    <row r="2057" spans="1:5" x14ac:dyDescent="0.25">
      <c r="A2057">
        <v>11597</v>
      </c>
      <c r="B2057" t="s">
        <v>5197</v>
      </c>
      <c r="C2057" t="s">
        <v>208</v>
      </c>
      <c r="D2057" t="s">
        <v>206</v>
      </c>
      <c r="E2057" s="361" t="s">
        <v>5198</v>
      </c>
    </row>
    <row r="2058" spans="1:5" x14ac:dyDescent="0.25">
      <c r="A2058">
        <v>11599</v>
      </c>
      <c r="B2058" t="s">
        <v>5199</v>
      </c>
      <c r="C2058" t="s">
        <v>208</v>
      </c>
      <c r="D2058" t="s">
        <v>206</v>
      </c>
      <c r="E2058" s="361" t="s">
        <v>5200</v>
      </c>
    </row>
    <row r="2059" spans="1:5" x14ac:dyDescent="0.25">
      <c r="A2059">
        <v>11609</v>
      </c>
      <c r="B2059" t="s">
        <v>5201</v>
      </c>
      <c r="C2059" t="s">
        <v>207</v>
      </c>
      <c r="D2059" t="s">
        <v>206</v>
      </c>
      <c r="E2059" s="361" t="s">
        <v>5202</v>
      </c>
    </row>
    <row r="2060" spans="1:5" x14ac:dyDescent="0.25">
      <c r="A2060">
        <v>11615</v>
      </c>
      <c r="B2060" t="s">
        <v>5203</v>
      </c>
      <c r="C2060" t="s">
        <v>214</v>
      </c>
      <c r="D2060" t="s">
        <v>209</v>
      </c>
      <c r="E2060" s="361" t="s">
        <v>2356</v>
      </c>
    </row>
    <row r="2061" spans="1:5" x14ac:dyDescent="0.25">
      <c r="A2061">
        <v>11616</v>
      </c>
      <c r="B2061" t="s">
        <v>5204</v>
      </c>
      <c r="C2061" t="s">
        <v>208</v>
      </c>
      <c r="D2061" t="s">
        <v>209</v>
      </c>
      <c r="E2061" s="361" t="s">
        <v>5205</v>
      </c>
    </row>
    <row r="2062" spans="1:5" x14ac:dyDescent="0.25">
      <c r="A2062">
        <v>11621</v>
      </c>
      <c r="B2062" t="s">
        <v>5206</v>
      </c>
      <c r="C2062" t="s">
        <v>214</v>
      </c>
      <c r="D2062" t="s">
        <v>206</v>
      </c>
      <c r="E2062" s="361" t="s">
        <v>5207</v>
      </c>
    </row>
    <row r="2063" spans="1:5" x14ac:dyDescent="0.25">
      <c r="A2063">
        <v>11622</v>
      </c>
      <c r="B2063" t="s">
        <v>5208</v>
      </c>
      <c r="C2063" t="s">
        <v>203</v>
      </c>
      <c r="D2063" t="s">
        <v>206</v>
      </c>
      <c r="E2063" s="361" t="s">
        <v>5209</v>
      </c>
    </row>
    <row r="2064" spans="1:5" x14ac:dyDescent="0.25">
      <c r="A2064">
        <v>11649</v>
      </c>
      <c r="B2064" t="s">
        <v>5210</v>
      </c>
      <c r="C2064" t="s">
        <v>208</v>
      </c>
      <c r="D2064" t="s">
        <v>206</v>
      </c>
      <c r="E2064" s="361" t="s">
        <v>1279</v>
      </c>
    </row>
    <row r="2065" spans="1:5" x14ac:dyDescent="0.25">
      <c r="A2065">
        <v>11650</v>
      </c>
      <c r="B2065" t="s">
        <v>5211</v>
      </c>
      <c r="C2065" t="s">
        <v>208</v>
      </c>
      <c r="D2065" t="s">
        <v>206</v>
      </c>
      <c r="E2065" s="361" t="s">
        <v>1280</v>
      </c>
    </row>
    <row r="2066" spans="1:5" x14ac:dyDescent="0.25">
      <c r="A2066">
        <v>11651</v>
      </c>
      <c r="B2066" t="s">
        <v>5212</v>
      </c>
      <c r="C2066" t="s">
        <v>208</v>
      </c>
      <c r="D2066" t="s">
        <v>209</v>
      </c>
      <c r="E2066" s="361" t="s">
        <v>5213</v>
      </c>
    </row>
    <row r="2067" spans="1:5" x14ac:dyDescent="0.25">
      <c r="A2067">
        <v>11652</v>
      </c>
      <c r="B2067" t="s">
        <v>5214</v>
      </c>
      <c r="C2067" t="s">
        <v>208</v>
      </c>
      <c r="D2067" t="s">
        <v>209</v>
      </c>
      <c r="E2067" s="361" t="s">
        <v>1281</v>
      </c>
    </row>
    <row r="2068" spans="1:5" x14ac:dyDescent="0.25">
      <c r="A2068">
        <v>11655</v>
      </c>
      <c r="B2068" t="s">
        <v>5215</v>
      </c>
      <c r="C2068" t="s">
        <v>208</v>
      </c>
      <c r="D2068" t="s">
        <v>206</v>
      </c>
      <c r="E2068" s="361" t="s">
        <v>5216</v>
      </c>
    </row>
    <row r="2069" spans="1:5" x14ac:dyDescent="0.25">
      <c r="A2069">
        <v>11656</v>
      </c>
      <c r="B2069" t="s">
        <v>5217</v>
      </c>
      <c r="C2069" t="s">
        <v>208</v>
      </c>
      <c r="D2069" t="s">
        <v>206</v>
      </c>
      <c r="E2069" s="361" t="s">
        <v>5218</v>
      </c>
    </row>
    <row r="2070" spans="1:5" x14ac:dyDescent="0.25">
      <c r="A2070">
        <v>11658</v>
      </c>
      <c r="B2070" t="s">
        <v>5219</v>
      </c>
      <c r="C2070" t="s">
        <v>208</v>
      </c>
      <c r="D2070" t="s">
        <v>206</v>
      </c>
      <c r="E2070" s="361" t="s">
        <v>650</v>
      </c>
    </row>
    <row r="2071" spans="1:5" x14ac:dyDescent="0.25">
      <c r="A2071">
        <v>11669</v>
      </c>
      <c r="B2071" t="s">
        <v>5220</v>
      </c>
      <c r="C2071" t="s">
        <v>208</v>
      </c>
      <c r="D2071" t="s">
        <v>206</v>
      </c>
      <c r="E2071" s="361" t="s">
        <v>5221</v>
      </c>
    </row>
    <row r="2072" spans="1:5" x14ac:dyDescent="0.25">
      <c r="A2072">
        <v>11670</v>
      </c>
      <c r="B2072" t="s">
        <v>5222</v>
      </c>
      <c r="C2072" t="s">
        <v>208</v>
      </c>
      <c r="D2072" t="s">
        <v>206</v>
      </c>
      <c r="E2072" s="361" t="s">
        <v>5223</v>
      </c>
    </row>
    <row r="2073" spans="1:5" x14ac:dyDescent="0.25">
      <c r="A2073">
        <v>11671</v>
      </c>
      <c r="B2073" t="s">
        <v>5224</v>
      </c>
      <c r="C2073" t="s">
        <v>208</v>
      </c>
      <c r="D2073" t="s">
        <v>206</v>
      </c>
      <c r="E2073" s="361" t="s">
        <v>5225</v>
      </c>
    </row>
    <row r="2074" spans="1:5" x14ac:dyDescent="0.25">
      <c r="A2074">
        <v>11672</v>
      </c>
      <c r="B2074" t="s">
        <v>5226</v>
      </c>
      <c r="C2074" t="s">
        <v>208</v>
      </c>
      <c r="D2074" t="s">
        <v>206</v>
      </c>
      <c r="E2074" s="361" t="s">
        <v>5227</v>
      </c>
    </row>
    <row r="2075" spans="1:5" x14ac:dyDescent="0.25">
      <c r="A2075">
        <v>11673</v>
      </c>
      <c r="B2075" t="s">
        <v>5228</v>
      </c>
      <c r="C2075" t="s">
        <v>208</v>
      </c>
      <c r="D2075" t="s">
        <v>206</v>
      </c>
      <c r="E2075" s="361" t="s">
        <v>756</v>
      </c>
    </row>
    <row r="2076" spans="1:5" x14ac:dyDescent="0.25">
      <c r="A2076">
        <v>11674</v>
      </c>
      <c r="B2076" t="s">
        <v>5229</v>
      </c>
      <c r="C2076" t="s">
        <v>208</v>
      </c>
      <c r="D2076" t="s">
        <v>206</v>
      </c>
      <c r="E2076" s="361" t="s">
        <v>5230</v>
      </c>
    </row>
    <row r="2077" spans="1:5" x14ac:dyDescent="0.25">
      <c r="A2077">
        <v>11675</v>
      </c>
      <c r="B2077" t="s">
        <v>5231</v>
      </c>
      <c r="C2077" t="s">
        <v>208</v>
      </c>
      <c r="D2077" t="s">
        <v>206</v>
      </c>
      <c r="E2077" s="361" t="s">
        <v>5232</v>
      </c>
    </row>
    <row r="2078" spans="1:5" x14ac:dyDescent="0.25">
      <c r="A2078">
        <v>11676</v>
      </c>
      <c r="B2078" t="s">
        <v>5233</v>
      </c>
      <c r="C2078" t="s">
        <v>208</v>
      </c>
      <c r="D2078" t="s">
        <v>206</v>
      </c>
      <c r="E2078" s="361" t="s">
        <v>5234</v>
      </c>
    </row>
    <row r="2079" spans="1:5" x14ac:dyDescent="0.25">
      <c r="A2079">
        <v>11677</v>
      </c>
      <c r="B2079" t="s">
        <v>5235</v>
      </c>
      <c r="C2079" t="s">
        <v>208</v>
      </c>
      <c r="D2079" t="s">
        <v>206</v>
      </c>
      <c r="E2079" s="361" t="s">
        <v>1075</v>
      </c>
    </row>
    <row r="2080" spans="1:5" x14ac:dyDescent="0.25">
      <c r="A2080">
        <v>11678</v>
      </c>
      <c r="B2080" t="s">
        <v>5236</v>
      </c>
      <c r="C2080" t="s">
        <v>208</v>
      </c>
      <c r="D2080" t="s">
        <v>206</v>
      </c>
      <c r="E2080" s="361" t="s">
        <v>5237</v>
      </c>
    </row>
    <row r="2081" spans="1:5" x14ac:dyDescent="0.25">
      <c r="A2081">
        <v>11679</v>
      </c>
      <c r="B2081" t="s">
        <v>5238</v>
      </c>
      <c r="C2081" t="s">
        <v>208</v>
      </c>
      <c r="D2081" t="s">
        <v>206</v>
      </c>
      <c r="E2081" s="361" t="s">
        <v>1445</v>
      </c>
    </row>
    <row r="2082" spans="1:5" x14ac:dyDescent="0.25">
      <c r="A2082">
        <v>11680</v>
      </c>
      <c r="B2082" t="s">
        <v>5239</v>
      </c>
      <c r="C2082" t="s">
        <v>208</v>
      </c>
      <c r="D2082" t="s">
        <v>206</v>
      </c>
      <c r="E2082" s="361" t="s">
        <v>5240</v>
      </c>
    </row>
    <row r="2083" spans="1:5" x14ac:dyDescent="0.25">
      <c r="A2083">
        <v>11681</v>
      </c>
      <c r="B2083" t="s">
        <v>5241</v>
      </c>
      <c r="C2083" t="s">
        <v>208</v>
      </c>
      <c r="D2083" t="s">
        <v>206</v>
      </c>
      <c r="E2083" s="361" t="s">
        <v>1282</v>
      </c>
    </row>
    <row r="2084" spans="1:5" x14ac:dyDescent="0.25">
      <c r="A2084">
        <v>11683</v>
      </c>
      <c r="B2084" t="s">
        <v>5242</v>
      </c>
      <c r="C2084" t="s">
        <v>208</v>
      </c>
      <c r="D2084" t="s">
        <v>206</v>
      </c>
      <c r="E2084" s="361" t="s">
        <v>1283</v>
      </c>
    </row>
    <row r="2085" spans="1:5" x14ac:dyDescent="0.25">
      <c r="A2085">
        <v>11684</v>
      </c>
      <c r="B2085" t="s">
        <v>5243</v>
      </c>
      <c r="C2085" t="s">
        <v>208</v>
      </c>
      <c r="D2085" t="s">
        <v>206</v>
      </c>
      <c r="E2085" s="361" t="s">
        <v>1284</v>
      </c>
    </row>
    <row r="2086" spans="1:5" x14ac:dyDescent="0.25">
      <c r="A2086">
        <v>11685</v>
      </c>
      <c r="B2086" t="s">
        <v>5244</v>
      </c>
      <c r="C2086" t="s">
        <v>208</v>
      </c>
      <c r="D2086" t="s">
        <v>206</v>
      </c>
      <c r="E2086" s="361" t="s">
        <v>1285</v>
      </c>
    </row>
    <row r="2087" spans="1:5" x14ac:dyDescent="0.25">
      <c r="A2087">
        <v>11686</v>
      </c>
      <c r="B2087" t="s">
        <v>5245</v>
      </c>
      <c r="C2087" t="s">
        <v>208</v>
      </c>
      <c r="D2087" t="s">
        <v>206</v>
      </c>
      <c r="E2087" s="361" t="s">
        <v>1286</v>
      </c>
    </row>
    <row r="2088" spans="1:5" x14ac:dyDescent="0.25">
      <c r="A2088">
        <v>11687</v>
      </c>
      <c r="B2088" t="s">
        <v>5246</v>
      </c>
      <c r="C2088" t="s">
        <v>213</v>
      </c>
      <c r="D2088" t="s">
        <v>206</v>
      </c>
      <c r="E2088" s="361" t="s">
        <v>5247</v>
      </c>
    </row>
    <row r="2089" spans="1:5" x14ac:dyDescent="0.25">
      <c r="A2089">
        <v>11688</v>
      </c>
      <c r="B2089" t="s">
        <v>5248</v>
      </c>
      <c r="C2089" t="s">
        <v>208</v>
      </c>
      <c r="D2089" t="s">
        <v>206</v>
      </c>
      <c r="E2089" s="361" t="s">
        <v>5249</v>
      </c>
    </row>
    <row r="2090" spans="1:5" x14ac:dyDescent="0.25">
      <c r="A2090">
        <v>11689</v>
      </c>
      <c r="B2090" t="s">
        <v>5250</v>
      </c>
      <c r="C2090" t="s">
        <v>213</v>
      </c>
      <c r="D2090" t="s">
        <v>206</v>
      </c>
      <c r="E2090" s="361" t="s">
        <v>5251</v>
      </c>
    </row>
    <row r="2091" spans="1:5" x14ac:dyDescent="0.25">
      <c r="A2091">
        <v>11690</v>
      </c>
      <c r="B2091" t="s">
        <v>5252</v>
      </c>
      <c r="C2091" t="s">
        <v>208</v>
      </c>
      <c r="D2091" t="s">
        <v>206</v>
      </c>
      <c r="E2091" s="361" t="s">
        <v>5253</v>
      </c>
    </row>
    <row r="2092" spans="1:5" x14ac:dyDescent="0.25">
      <c r="A2092">
        <v>11692</v>
      </c>
      <c r="B2092" t="s">
        <v>5254</v>
      </c>
      <c r="C2092" t="s">
        <v>214</v>
      </c>
      <c r="D2092" t="s">
        <v>206</v>
      </c>
      <c r="E2092" s="361" t="s">
        <v>1287</v>
      </c>
    </row>
    <row r="2093" spans="1:5" x14ac:dyDescent="0.25">
      <c r="A2093">
        <v>11693</v>
      </c>
      <c r="B2093" t="s">
        <v>5255</v>
      </c>
      <c r="C2093" t="s">
        <v>214</v>
      </c>
      <c r="D2093" t="s">
        <v>206</v>
      </c>
      <c r="E2093" s="361" t="s">
        <v>5256</v>
      </c>
    </row>
    <row r="2094" spans="1:5" x14ac:dyDescent="0.25">
      <c r="A2094">
        <v>11694</v>
      </c>
      <c r="B2094" t="s">
        <v>5257</v>
      </c>
      <c r="C2094" t="s">
        <v>208</v>
      </c>
      <c r="D2094" t="s">
        <v>206</v>
      </c>
      <c r="E2094" s="361" t="s">
        <v>1288</v>
      </c>
    </row>
    <row r="2095" spans="1:5" x14ac:dyDescent="0.25">
      <c r="A2095">
        <v>11696</v>
      </c>
      <c r="B2095" t="s">
        <v>5258</v>
      </c>
      <c r="C2095" t="s">
        <v>208</v>
      </c>
      <c r="D2095" t="s">
        <v>206</v>
      </c>
      <c r="E2095" s="361" t="s">
        <v>5259</v>
      </c>
    </row>
    <row r="2096" spans="1:5" x14ac:dyDescent="0.25">
      <c r="A2096">
        <v>11697</v>
      </c>
      <c r="B2096" t="s">
        <v>5260</v>
      </c>
      <c r="C2096" t="s">
        <v>208</v>
      </c>
      <c r="D2096" t="s">
        <v>206</v>
      </c>
      <c r="E2096" s="361" t="s">
        <v>5261</v>
      </c>
    </row>
    <row r="2097" spans="1:5" x14ac:dyDescent="0.25">
      <c r="A2097">
        <v>11698</v>
      </c>
      <c r="B2097" t="s">
        <v>5262</v>
      </c>
      <c r="C2097" t="s">
        <v>208</v>
      </c>
      <c r="D2097" t="s">
        <v>206</v>
      </c>
      <c r="E2097" s="361" t="s">
        <v>5263</v>
      </c>
    </row>
    <row r="2098" spans="1:5" x14ac:dyDescent="0.25">
      <c r="A2098">
        <v>11699</v>
      </c>
      <c r="B2098" t="s">
        <v>5264</v>
      </c>
      <c r="C2098" t="s">
        <v>208</v>
      </c>
      <c r="D2098" t="s">
        <v>206</v>
      </c>
      <c r="E2098" s="361" t="s">
        <v>5265</v>
      </c>
    </row>
    <row r="2099" spans="1:5" x14ac:dyDescent="0.25">
      <c r="A2099">
        <v>11703</v>
      </c>
      <c r="B2099" t="s">
        <v>5266</v>
      </c>
      <c r="C2099" t="s">
        <v>208</v>
      </c>
      <c r="D2099" t="s">
        <v>206</v>
      </c>
      <c r="E2099" s="361" t="s">
        <v>1289</v>
      </c>
    </row>
    <row r="2100" spans="1:5" x14ac:dyDescent="0.25">
      <c r="A2100">
        <v>11707</v>
      </c>
      <c r="B2100" t="s">
        <v>5267</v>
      </c>
      <c r="C2100" t="s">
        <v>208</v>
      </c>
      <c r="D2100" t="s">
        <v>209</v>
      </c>
      <c r="E2100" s="361" t="s">
        <v>5268</v>
      </c>
    </row>
    <row r="2101" spans="1:5" x14ac:dyDescent="0.25">
      <c r="A2101">
        <v>11708</v>
      </c>
      <c r="B2101" t="s">
        <v>5269</v>
      </c>
      <c r="C2101" t="s">
        <v>208</v>
      </c>
      <c r="D2101" t="s">
        <v>209</v>
      </c>
      <c r="E2101" s="361" t="s">
        <v>5270</v>
      </c>
    </row>
    <row r="2102" spans="1:5" x14ac:dyDescent="0.25">
      <c r="A2102">
        <v>11709</v>
      </c>
      <c r="B2102" t="s">
        <v>5271</v>
      </c>
      <c r="C2102" t="s">
        <v>208</v>
      </c>
      <c r="D2102" t="s">
        <v>209</v>
      </c>
      <c r="E2102" s="361" t="s">
        <v>5272</v>
      </c>
    </row>
    <row r="2103" spans="1:5" x14ac:dyDescent="0.25">
      <c r="A2103">
        <v>11710</v>
      </c>
      <c r="B2103" t="s">
        <v>5273</v>
      </c>
      <c r="C2103" t="s">
        <v>208</v>
      </c>
      <c r="D2103" t="s">
        <v>209</v>
      </c>
      <c r="E2103" s="361" t="s">
        <v>5274</v>
      </c>
    </row>
    <row r="2104" spans="1:5" x14ac:dyDescent="0.25">
      <c r="A2104">
        <v>11711</v>
      </c>
      <c r="B2104" t="s">
        <v>5275</v>
      </c>
      <c r="C2104" t="s">
        <v>208</v>
      </c>
      <c r="D2104" t="s">
        <v>206</v>
      </c>
      <c r="E2104" s="361" t="s">
        <v>5276</v>
      </c>
    </row>
    <row r="2105" spans="1:5" x14ac:dyDescent="0.25">
      <c r="A2105">
        <v>11712</v>
      </c>
      <c r="B2105" t="s">
        <v>5277</v>
      </c>
      <c r="C2105" t="s">
        <v>208</v>
      </c>
      <c r="D2105" t="s">
        <v>204</v>
      </c>
      <c r="E2105" s="361" t="s">
        <v>5278</v>
      </c>
    </row>
    <row r="2106" spans="1:5" x14ac:dyDescent="0.25">
      <c r="A2106">
        <v>11714</v>
      </c>
      <c r="B2106" t="s">
        <v>5279</v>
      </c>
      <c r="C2106" t="s">
        <v>208</v>
      </c>
      <c r="D2106" t="s">
        <v>206</v>
      </c>
      <c r="E2106" s="361" t="s">
        <v>5280</v>
      </c>
    </row>
    <row r="2107" spans="1:5" x14ac:dyDescent="0.25">
      <c r="A2107">
        <v>11717</v>
      </c>
      <c r="B2107" t="s">
        <v>5281</v>
      </c>
      <c r="C2107" t="s">
        <v>208</v>
      </c>
      <c r="D2107" t="s">
        <v>206</v>
      </c>
      <c r="E2107" s="361" t="s">
        <v>5234</v>
      </c>
    </row>
    <row r="2108" spans="1:5" x14ac:dyDescent="0.25">
      <c r="A2108">
        <v>11718</v>
      </c>
      <c r="B2108" t="s">
        <v>5282</v>
      </c>
      <c r="C2108" t="s">
        <v>208</v>
      </c>
      <c r="D2108" t="s">
        <v>206</v>
      </c>
      <c r="E2108" s="361" t="s">
        <v>5283</v>
      </c>
    </row>
    <row r="2109" spans="1:5" x14ac:dyDescent="0.25">
      <c r="A2109">
        <v>11719</v>
      </c>
      <c r="B2109" t="s">
        <v>5284</v>
      </c>
      <c r="C2109" t="s">
        <v>208</v>
      </c>
      <c r="D2109" t="s">
        <v>206</v>
      </c>
      <c r="E2109" s="361" t="s">
        <v>5285</v>
      </c>
    </row>
    <row r="2110" spans="1:5" x14ac:dyDescent="0.25">
      <c r="A2110">
        <v>11731</v>
      </c>
      <c r="B2110" t="s">
        <v>5286</v>
      </c>
      <c r="C2110" t="s">
        <v>208</v>
      </c>
      <c r="D2110" t="s">
        <v>206</v>
      </c>
      <c r="E2110" s="361" t="s">
        <v>1844</v>
      </c>
    </row>
    <row r="2111" spans="1:5" x14ac:dyDescent="0.25">
      <c r="A2111">
        <v>11732</v>
      </c>
      <c r="B2111" t="s">
        <v>5287</v>
      </c>
      <c r="C2111" t="s">
        <v>208</v>
      </c>
      <c r="D2111" t="s">
        <v>206</v>
      </c>
      <c r="E2111" s="361" t="s">
        <v>598</v>
      </c>
    </row>
    <row r="2112" spans="1:5" x14ac:dyDescent="0.25">
      <c r="A2112">
        <v>11735</v>
      </c>
      <c r="B2112" t="s">
        <v>5288</v>
      </c>
      <c r="C2112" t="s">
        <v>208</v>
      </c>
      <c r="D2112" t="s">
        <v>206</v>
      </c>
      <c r="E2112" s="361" t="s">
        <v>630</v>
      </c>
    </row>
    <row r="2113" spans="1:5" x14ac:dyDescent="0.25">
      <c r="A2113">
        <v>11737</v>
      </c>
      <c r="B2113" t="s">
        <v>5289</v>
      </c>
      <c r="C2113" t="s">
        <v>208</v>
      </c>
      <c r="D2113" t="s">
        <v>206</v>
      </c>
      <c r="E2113" s="361" t="s">
        <v>5290</v>
      </c>
    </row>
    <row r="2114" spans="1:5" x14ac:dyDescent="0.25">
      <c r="A2114">
        <v>11738</v>
      </c>
      <c r="B2114" t="s">
        <v>5291</v>
      </c>
      <c r="C2114" t="s">
        <v>208</v>
      </c>
      <c r="D2114" t="s">
        <v>206</v>
      </c>
      <c r="E2114" s="361" t="s">
        <v>972</v>
      </c>
    </row>
    <row r="2115" spans="1:5" x14ac:dyDescent="0.25">
      <c r="A2115">
        <v>11739</v>
      </c>
      <c r="B2115" t="s">
        <v>5292</v>
      </c>
      <c r="C2115" t="s">
        <v>208</v>
      </c>
      <c r="D2115" t="s">
        <v>206</v>
      </c>
      <c r="E2115" s="361" t="s">
        <v>718</v>
      </c>
    </row>
    <row r="2116" spans="1:5" x14ac:dyDescent="0.25">
      <c r="A2116">
        <v>11741</v>
      </c>
      <c r="B2116" t="s">
        <v>5293</v>
      </c>
      <c r="C2116" t="s">
        <v>208</v>
      </c>
      <c r="D2116" t="s">
        <v>206</v>
      </c>
      <c r="E2116" s="361" t="s">
        <v>5294</v>
      </c>
    </row>
    <row r="2117" spans="1:5" x14ac:dyDescent="0.25">
      <c r="A2117">
        <v>11743</v>
      </c>
      <c r="B2117" t="s">
        <v>5295</v>
      </c>
      <c r="C2117" t="s">
        <v>208</v>
      </c>
      <c r="D2117" t="s">
        <v>206</v>
      </c>
      <c r="E2117" s="361" t="s">
        <v>5296</v>
      </c>
    </row>
    <row r="2118" spans="1:5" x14ac:dyDescent="0.25">
      <c r="A2118">
        <v>11745</v>
      </c>
      <c r="B2118" t="s">
        <v>5297</v>
      </c>
      <c r="C2118" t="s">
        <v>208</v>
      </c>
      <c r="D2118" t="s">
        <v>206</v>
      </c>
      <c r="E2118" s="361" t="s">
        <v>2411</v>
      </c>
    </row>
    <row r="2119" spans="1:5" x14ac:dyDescent="0.25">
      <c r="A2119">
        <v>11746</v>
      </c>
      <c r="B2119" t="s">
        <v>5298</v>
      </c>
      <c r="C2119" t="s">
        <v>208</v>
      </c>
      <c r="D2119" t="s">
        <v>206</v>
      </c>
      <c r="E2119" s="361" t="s">
        <v>5299</v>
      </c>
    </row>
    <row r="2120" spans="1:5" x14ac:dyDescent="0.25">
      <c r="A2120">
        <v>11747</v>
      </c>
      <c r="B2120" t="s">
        <v>5300</v>
      </c>
      <c r="C2120" t="s">
        <v>208</v>
      </c>
      <c r="D2120" t="s">
        <v>206</v>
      </c>
      <c r="E2120" s="361" t="s">
        <v>5301</v>
      </c>
    </row>
    <row r="2121" spans="1:5" x14ac:dyDescent="0.25">
      <c r="A2121">
        <v>11748</v>
      </c>
      <c r="B2121" t="s">
        <v>5302</v>
      </c>
      <c r="C2121" t="s">
        <v>208</v>
      </c>
      <c r="D2121" t="s">
        <v>206</v>
      </c>
      <c r="E2121" s="361" t="s">
        <v>5303</v>
      </c>
    </row>
    <row r="2122" spans="1:5" x14ac:dyDescent="0.25">
      <c r="A2122">
        <v>11749</v>
      </c>
      <c r="B2122" t="s">
        <v>5304</v>
      </c>
      <c r="C2122" t="s">
        <v>208</v>
      </c>
      <c r="D2122" t="s">
        <v>206</v>
      </c>
      <c r="E2122" s="361" t="s">
        <v>5305</v>
      </c>
    </row>
    <row r="2123" spans="1:5" x14ac:dyDescent="0.25">
      <c r="A2123">
        <v>11750</v>
      </c>
      <c r="B2123" t="s">
        <v>5306</v>
      </c>
      <c r="C2123" t="s">
        <v>208</v>
      </c>
      <c r="D2123" t="s">
        <v>206</v>
      </c>
      <c r="E2123" s="361" t="s">
        <v>5307</v>
      </c>
    </row>
    <row r="2124" spans="1:5" x14ac:dyDescent="0.25">
      <c r="A2124">
        <v>11751</v>
      </c>
      <c r="B2124" t="s">
        <v>5308</v>
      </c>
      <c r="C2124" t="s">
        <v>208</v>
      </c>
      <c r="D2124" t="s">
        <v>206</v>
      </c>
      <c r="E2124" s="361" t="s">
        <v>600</v>
      </c>
    </row>
    <row r="2125" spans="1:5" x14ac:dyDescent="0.25">
      <c r="A2125">
        <v>11752</v>
      </c>
      <c r="B2125" t="s">
        <v>5309</v>
      </c>
      <c r="C2125" t="s">
        <v>208</v>
      </c>
      <c r="D2125" t="s">
        <v>206</v>
      </c>
      <c r="E2125" s="361" t="s">
        <v>743</v>
      </c>
    </row>
    <row r="2126" spans="1:5" x14ac:dyDescent="0.25">
      <c r="A2126">
        <v>11753</v>
      </c>
      <c r="B2126" t="s">
        <v>5310</v>
      </c>
      <c r="C2126" t="s">
        <v>208</v>
      </c>
      <c r="D2126" t="s">
        <v>206</v>
      </c>
      <c r="E2126" s="361" t="s">
        <v>5311</v>
      </c>
    </row>
    <row r="2127" spans="1:5" x14ac:dyDescent="0.25">
      <c r="A2127">
        <v>11756</v>
      </c>
      <c r="B2127" t="s">
        <v>5312</v>
      </c>
      <c r="C2127" t="s">
        <v>208</v>
      </c>
      <c r="D2127" t="s">
        <v>206</v>
      </c>
      <c r="E2127" s="361" t="s">
        <v>5313</v>
      </c>
    </row>
    <row r="2128" spans="1:5" x14ac:dyDescent="0.25">
      <c r="A2128">
        <v>11757</v>
      </c>
      <c r="B2128" t="s">
        <v>5314</v>
      </c>
      <c r="C2128" t="s">
        <v>208</v>
      </c>
      <c r="D2128" t="s">
        <v>204</v>
      </c>
      <c r="E2128" s="361" t="s">
        <v>1254</v>
      </c>
    </row>
    <row r="2129" spans="1:5" x14ac:dyDescent="0.25">
      <c r="A2129">
        <v>11758</v>
      </c>
      <c r="B2129" t="s">
        <v>5315</v>
      </c>
      <c r="C2129" t="s">
        <v>208</v>
      </c>
      <c r="D2129" t="s">
        <v>204</v>
      </c>
      <c r="E2129" s="361" t="s">
        <v>5316</v>
      </c>
    </row>
    <row r="2130" spans="1:5" x14ac:dyDescent="0.25">
      <c r="A2130">
        <v>11761</v>
      </c>
      <c r="B2130" t="s">
        <v>5317</v>
      </c>
      <c r="C2130" t="s">
        <v>208</v>
      </c>
      <c r="D2130" t="s">
        <v>206</v>
      </c>
      <c r="E2130" s="361" t="s">
        <v>5318</v>
      </c>
    </row>
    <row r="2131" spans="1:5" x14ac:dyDescent="0.25">
      <c r="A2131">
        <v>11762</v>
      </c>
      <c r="B2131" t="s">
        <v>5319</v>
      </c>
      <c r="C2131" t="s">
        <v>208</v>
      </c>
      <c r="D2131" t="s">
        <v>206</v>
      </c>
      <c r="E2131" s="361" t="s">
        <v>5320</v>
      </c>
    </row>
    <row r="2132" spans="1:5" x14ac:dyDescent="0.25">
      <c r="A2132">
        <v>11763</v>
      </c>
      <c r="B2132" t="s">
        <v>5321</v>
      </c>
      <c r="C2132" t="s">
        <v>208</v>
      </c>
      <c r="D2132" t="s">
        <v>206</v>
      </c>
      <c r="E2132" s="361" t="s">
        <v>5322</v>
      </c>
    </row>
    <row r="2133" spans="1:5" x14ac:dyDescent="0.25">
      <c r="A2133">
        <v>11764</v>
      </c>
      <c r="B2133" t="s">
        <v>5323</v>
      </c>
      <c r="C2133" t="s">
        <v>208</v>
      </c>
      <c r="D2133" t="s">
        <v>206</v>
      </c>
      <c r="E2133" s="361" t="s">
        <v>5324</v>
      </c>
    </row>
    <row r="2134" spans="1:5" x14ac:dyDescent="0.25">
      <c r="A2134">
        <v>11765</v>
      </c>
      <c r="B2134" t="s">
        <v>5325</v>
      </c>
      <c r="C2134" t="s">
        <v>208</v>
      </c>
      <c r="D2134" t="s">
        <v>206</v>
      </c>
      <c r="E2134" s="361" t="s">
        <v>5326</v>
      </c>
    </row>
    <row r="2135" spans="1:5" x14ac:dyDescent="0.25">
      <c r="A2135">
        <v>11766</v>
      </c>
      <c r="B2135" t="s">
        <v>5327</v>
      </c>
      <c r="C2135" t="s">
        <v>208</v>
      </c>
      <c r="D2135" t="s">
        <v>206</v>
      </c>
      <c r="E2135" s="361" t="s">
        <v>5328</v>
      </c>
    </row>
    <row r="2136" spans="1:5" x14ac:dyDescent="0.25">
      <c r="A2136">
        <v>11767</v>
      </c>
      <c r="B2136" t="s">
        <v>5329</v>
      </c>
      <c r="C2136" t="s">
        <v>208</v>
      </c>
      <c r="D2136" t="s">
        <v>206</v>
      </c>
      <c r="E2136" s="361" t="s">
        <v>5330</v>
      </c>
    </row>
    <row r="2137" spans="1:5" x14ac:dyDescent="0.25">
      <c r="A2137">
        <v>11769</v>
      </c>
      <c r="B2137" t="s">
        <v>5331</v>
      </c>
      <c r="C2137" t="s">
        <v>208</v>
      </c>
      <c r="D2137" t="s">
        <v>206</v>
      </c>
      <c r="E2137" s="361" t="s">
        <v>5332</v>
      </c>
    </row>
    <row r="2138" spans="1:5" x14ac:dyDescent="0.25">
      <c r="A2138">
        <v>11771</v>
      </c>
      <c r="B2138" t="s">
        <v>5333</v>
      </c>
      <c r="C2138" t="s">
        <v>208</v>
      </c>
      <c r="D2138" t="s">
        <v>206</v>
      </c>
      <c r="E2138" s="361" t="s">
        <v>5334</v>
      </c>
    </row>
    <row r="2139" spans="1:5" x14ac:dyDescent="0.25">
      <c r="A2139">
        <v>11772</v>
      </c>
      <c r="B2139" t="s">
        <v>5335</v>
      </c>
      <c r="C2139" t="s">
        <v>208</v>
      </c>
      <c r="D2139" t="s">
        <v>206</v>
      </c>
      <c r="E2139" s="361" t="s">
        <v>5336</v>
      </c>
    </row>
    <row r="2140" spans="1:5" x14ac:dyDescent="0.25">
      <c r="A2140">
        <v>11773</v>
      </c>
      <c r="B2140" t="s">
        <v>5337</v>
      </c>
      <c r="C2140" t="s">
        <v>208</v>
      </c>
      <c r="D2140" t="s">
        <v>206</v>
      </c>
      <c r="E2140" s="361" t="s">
        <v>1995</v>
      </c>
    </row>
    <row r="2141" spans="1:5" x14ac:dyDescent="0.25">
      <c r="A2141">
        <v>11777</v>
      </c>
      <c r="B2141" t="s">
        <v>5338</v>
      </c>
      <c r="C2141" t="s">
        <v>208</v>
      </c>
      <c r="D2141" t="s">
        <v>206</v>
      </c>
      <c r="E2141" s="361" t="s">
        <v>1012</v>
      </c>
    </row>
    <row r="2142" spans="1:5" x14ac:dyDescent="0.25">
      <c r="A2142">
        <v>11781</v>
      </c>
      <c r="B2142" t="s">
        <v>5339</v>
      </c>
      <c r="C2142" t="s">
        <v>208</v>
      </c>
      <c r="D2142" t="s">
        <v>206</v>
      </c>
      <c r="E2142" s="361" t="s">
        <v>5340</v>
      </c>
    </row>
    <row r="2143" spans="1:5" x14ac:dyDescent="0.25">
      <c r="A2143">
        <v>11786</v>
      </c>
      <c r="B2143" t="s">
        <v>5341</v>
      </c>
      <c r="C2143" t="s">
        <v>208</v>
      </c>
      <c r="D2143" t="s">
        <v>206</v>
      </c>
      <c r="E2143" s="361" t="s">
        <v>5342</v>
      </c>
    </row>
    <row r="2144" spans="1:5" x14ac:dyDescent="0.25">
      <c r="A2144">
        <v>11789</v>
      </c>
      <c r="B2144" t="s">
        <v>5343</v>
      </c>
      <c r="C2144" t="s">
        <v>208</v>
      </c>
      <c r="D2144" t="s">
        <v>206</v>
      </c>
      <c r="E2144" s="361" t="s">
        <v>623</v>
      </c>
    </row>
    <row r="2145" spans="1:5" x14ac:dyDescent="0.25">
      <c r="A2145">
        <v>11790</v>
      </c>
      <c r="B2145" t="s">
        <v>5344</v>
      </c>
      <c r="C2145" t="s">
        <v>208</v>
      </c>
      <c r="D2145" t="s">
        <v>209</v>
      </c>
      <c r="E2145" s="361" t="s">
        <v>1293</v>
      </c>
    </row>
    <row r="2146" spans="1:5" x14ac:dyDescent="0.25">
      <c r="A2146">
        <v>11795</v>
      </c>
      <c r="B2146" t="s">
        <v>5345</v>
      </c>
      <c r="C2146" t="s">
        <v>214</v>
      </c>
      <c r="D2146" t="s">
        <v>206</v>
      </c>
      <c r="E2146" s="361" t="s">
        <v>1294</v>
      </c>
    </row>
    <row r="2147" spans="1:5" x14ac:dyDescent="0.25">
      <c r="A2147">
        <v>11811</v>
      </c>
      <c r="B2147" t="s">
        <v>5346</v>
      </c>
      <c r="C2147" t="s">
        <v>208</v>
      </c>
      <c r="D2147" t="s">
        <v>209</v>
      </c>
      <c r="E2147" s="361" t="s">
        <v>1295</v>
      </c>
    </row>
    <row r="2148" spans="1:5" x14ac:dyDescent="0.25">
      <c r="A2148">
        <v>11814</v>
      </c>
      <c r="B2148" t="s">
        <v>5347</v>
      </c>
      <c r="C2148" t="s">
        <v>208</v>
      </c>
      <c r="D2148" t="s">
        <v>209</v>
      </c>
      <c r="E2148" s="361" t="s">
        <v>1296</v>
      </c>
    </row>
    <row r="2149" spans="1:5" x14ac:dyDescent="0.25">
      <c r="A2149">
        <v>11816</v>
      </c>
      <c r="B2149" t="s">
        <v>5348</v>
      </c>
      <c r="C2149" t="s">
        <v>208</v>
      </c>
      <c r="D2149" t="s">
        <v>209</v>
      </c>
      <c r="E2149" s="361" t="s">
        <v>1297</v>
      </c>
    </row>
    <row r="2150" spans="1:5" x14ac:dyDescent="0.25">
      <c r="A2150">
        <v>11821</v>
      </c>
      <c r="B2150" t="s">
        <v>5349</v>
      </c>
      <c r="C2150" t="s">
        <v>208</v>
      </c>
      <c r="D2150" t="s">
        <v>206</v>
      </c>
      <c r="E2150" s="361" t="s">
        <v>5350</v>
      </c>
    </row>
    <row r="2151" spans="1:5" x14ac:dyDescent="0.25">
      <c r="A2151">
        <v>11822</v>
      </c>
      <c r="B2151" t="s">
        <v>5351</v>
      </c>
      <c r="C2151" t="s">
        <v>208</v>
      </c>
      <c r="D2151" t="s">
        <v>206</v>
      </c>
      <c r="E2151" s="361" t="s">
        <v>1299</v>
      </c>
    </row>
    <row r="2152" spans="1:5" x14ac:dyDescent="0.25">
      <c r="A2152">
        <v>11823</v>
      </c>
      <c r="B2152" t="s">
        <v>5352</v>
      </c>
      <c r="C2152" t="s">
        <v>208</v>
      </c>
      <c r="D2152" t="s">
        <v>206</v>
      </c>
      <c r="E2152" s="361" t="s">
        <v>1962</v>
      </c>
    </row>
    <row r="2153" spans="1:5" x14ac:dyDescent="0.25">
      <c r="A2153">
        <v>11824</v>
      </c>
      <c r="B2153" t="s">
        <v>5353</v>
      </c>
      <c r="C2153" t="s">
        <v>208</v>
      </c>
      <c r="D2153" t="s">
        <v>206</v>
      </c>
      <c r="E2153" s="361" t="s">
        <v>5354</v>
      </c>
    </row>
    <row r="2154" spans="1:5" x14ac:dyDescent="0.25">
      <c r="A2154">
        <v>11825</v>
      </c>
      <c r="B2154" t="s">
        <v>5355</v>
      </c>
      <c r="C2154" t="s">
        <v>208</v>
      </c>
      <c r="D2154" t="s">
        <v>206</v>
      </c>
      <c r="E2154" s="361" t="s">
        <v>5356</v>
      </c>
    </row>
    <row r="2155" spans="1:5" x14ac:dyDescent="0.25">
      <c r="A2155">
        <v>11826</v>
      </c>
      <c r="B2155" t="s">
        <v>5357</v>
      </c>
      <c r="C2155" t="s">
        <v>208</v>
      </c>
      <c r="D2155" t="s">
        <v>206</v>
      </c>
      <c r="E2155" s="361" t="s">
        <v>5358</v>
      </c>
    </row>
    <row r="2156" spans="1:5" x14ac:dyDescent="0.25">
      <c r="A2156">
        <v>11829</v>
      </c>
      <c r="B2156" t="s">
        <v>5359</v>
      </c>
      <c r="C2156" t="s">
        <v>208</v>
      </c>
      <c r="D2156" t="s">
        <v>206</v>
      </c>
      <c r="E2156" s="361" t="s">
        <v>5360</v>
      </c>
    </row>
    <row r="2157" spans="1:5" x14ac:dyDescent="0.25">
      <c r="A2157">
        <v>11830</v>
      </c>
      <c r="B2157" t="s">
        <v>5361</v>
      </c>
      <c r="C2157" t="s">
        <v>208</v>
      </c>
      <c r="D2157" t="s">
        <v>206</v>
      </c>
      <c r="E2157" s="361" t="s">
        <v>5362</v>
      </c>
    </row>
    <row r="2158" spans="1:5" x14ac:dyDescent="0.25">
      <c r="A2158">
        <v>11831</v>
      </c>
      <c r="B2158" t="s">
        <v>5363</v>
      </c>
      <c r="C2158" t="s">
        <v>208</v>
      </c>
      <c r="D2158" t="s">
        <v>206</v>
      </c>
      <c r="E2158" s="361" t="s">
        <v>1300</v>
      </c>
    </row>
    <row r="2159" spans="1:5" x14ac:dyDescent="0.25">
      <c r="A2159">
        <v>11837</v>
      </c>
      <c r="B2159" t="s">
        <v>5364</v>
      </c>
      <c r="C2159" t="s">
        <v>208</v>
      </c>
      <c r="D2159" t="s">
        <v>206</v>
      </c>
      <c r="E2159" s="361" t="s">
        <v>5365</v>
      </c>
    </row>
    <row r="2160" spans="1:5" x14ac:dyDescent="0.25">
      <c r="A2160">
        <v>11838</v>
      </c>
      <c r="B2160" t="s">
        <v>5366</v>
      </c>
      <c r="C2160" t="s">
        <v>208</v>
      </c>
      <c r="D2160" t="s">
        <v>206</v>
      </c>
      <c r="E2160" s="361" t="s">
        <v>2118</v>
      </c>
    </row>
    <row r="2161" spans="1:5" x14ac:dyDescent="0.25">
      <c r="A2161">
        <v>11839</v>
      </c>
      <c r="B2161" t="s">
        <v>5367</v>
      </c>
      <c r="C2161" t="s">
        <v>208</v>
      </c>
      <c r="D2161" t="s">
        <v>206</v>
      </c>
      <c r="E2161" s="361" t="s">
        <v>5368</v>
      </c>
    </row>
    <row r="2162" spans="1:5" x14ac:dyDescent="0.25">
      <c r="A2162">
        <v>11844</v>
      </c>
      <c r="B2162" t="s">
        <v>5369</v>
      </c>
      <c r="C2162" t="s">
        <v>213</v>
      </c>
      <c r="D2162" t="s">
        <v>206</v>
      </c>
      <c r="E2162" s="361" t="s">
        <v>5370</v>
      </c>
    </row>
    <row r="2163" spans="1:5" x14ac:dyDescent="0.25">
      <c r="A2163">
        <v>11854</v>
      </c>
      <c r="B2163" t="s">
        <v>5371</v>
      </c>
      <c r="C2163" t="s">
        <v>208</v>
      </c>
      <c r="D2163" t="s">
        <v>206</v>
      </c>
      <c r="E2163" s="361" t="s">
        <v>5372</v>
      </c>
    </row>
    <row r="2164" spans="1:5" x14ac:dyDescent="0.25">
      <c r="A2164">
        <v>11855</v>
      </c>
      <c r="B2164" t="s">
        <v>5373</v>
      </c>
      <c r="C2164" t="s">
        <v>208</v>
      </c>
      <c r="D2164" t="s">
        <v>206</v>
      </c>
      <c r="E2164" s="361" t="s">
        <v>3879</v>
      </c>
    </row>
    <row r="2165" spans="1:5" x14ac:dyDescent="0.25">
      <c r="A2165">
        <v>11856</v>
      </c>
      <c r="B2165" t="s">
        <v>5374</v>
      </c>
      <c r="C2165" t="s">
        <v>208</v>
      </c>
      <c r="D2165" t="s">
        <v>204</v>
      </c>
      <c r="E2165" s="361" t="s">
        <v>1875</v>
      </c>
    </row>
    <row r="2166" spans="1:5" x14ac:dyDescent="0.25">
      <c r="A2166">
        <v>11857</v>
      </c>
      <c r="B2166" t="s">
        <v>5375</v>
      </c>
      <c r="C2166" t="s">
        <v>208</v>
      </c>
      <c r="D2166" t="s">
        <v>206</v>
      </c>
      <c r="E2166" s="361" t="s">
        <v>5376</v>
      </c>
    </row>
    <row r="2167" spans="1:5" x14ac:dyDescent="0.25">
      <c r="A2167">
        <v>11858</v>
      </c>
      <c r="B2167" t="s">
        <v>5377</v>
      </c>
      <c r="C2167" t="s">
        <v>208</v>
      </c>
      <c r="D2167" t="s">
        <v>206</v>
      </c>
      <c r="E2167" s="361" t="s">
        <v>5378</v>
      </c>
    </row>
    <row r="2168" spans="1:5" x14ac:dyDescent="0.25">
      <c r="A2168">
        <v>11859</v>
      </c>
      <c r="B2168" t="s">
        <v>5379</v>
      </c>
      <c r="C2168" t="s">
        <v>208</v>
      </c>
      <c r="D2168" t="s">
        <v>206</v>
      </c>
      <c r="E2168" s="361" t="s">
        <v>5380</v>
      </c>
    </row>
    <row r="2169" spans="1:5" x14ac:dyDescent="0.25">
      <c r="A2169">
        <v>11862</v>
      </c>
      <c r="B2169" t="s">
        <v>5381</v>
      </c>
      <c r="C2169" t="s">
        <v>208</v>
      </c>
      <c r="D2169" t="s">
        <v>206</v>
      </c>
      <c r="E2169" s="361" t="s">
        <v>712</v>
      </c>
    </row>
    <row r="2170" spans="1:5" x14ac:dyDescent="0.25">
      <c r="A2170">
        <v>11863</v>
      </c>
      <c r="B2170" t="s">
        <v>5382</v>
      </c>
      <c r="C2170" t="s">
        <v>208</v>
      </c>
      <c r="D2170" t="s">
        <v>206</v>
      </c>
      <c r="E2170" s="361" t="s">
        <v>472</v>
      </c>
    </row>
    <row r="2171" spans="1:5" x14ac:dyDescent="0.25">
      <c r="A2171">
        <v>11864</v>
      </c>
      <c r="B2171" t="s">
        <v>5383</v>
      </c>
      <c r="C2171" t="s">
        <v>208</v>
      </c>
      <c r="D2171" t="s">
        <v>206</v>
      </c>
      <c r="E2171" s="361" t="s">
        <v>5384</v>
      </c>
    </row>
    <row r="2172" spans="1:5" x14ac:dyDescent="0.25">
      <c r="A2172">
        <v>11868</v>
      </c>
      <c r="B2172" t="s">
        <v>5385</v>
      </c>
      <c r="C2172" t="s">
        <v>208</v>
      </c>
      <c r="D2172" t="s">
        <v>206</v>
      </c>
      <c r="E2172" s="361" t="s">
        <v>5386</v>
      </c>
    </row>
    <row r="2173" spans="1:5" x14ac:dyDescent="0.25">
      <c r="A2173">
        <v>11869</v>
      </c>
      <c r="B2173" t="s">
        <v>5387</v>
      </c>
      <c r="C2173" t="s">
        <v>208</v>
      </c>
      <c r="D2173" t="s">
        <v>206</v>
      </c>
      <c r="E2173" s="361" t="s">
        <v>5388</v>
      </c>
    </row>
    <row r="2174" spans="1:5" x14ac:dyDescent="0.25">
      <c r="A2174">
        <v>11871</v>
      </c>
      <c r="B2174" t="s">
        <v>5389</v>
      </c>
      <c r="C2174" t="s">
        <v>208</v>
      </c>
      <c r="D2174" t="s">
        <v>206</v>
      </c>
      <c r="E2174" s="361" t="s">
        <v>5390</v>
      </c>
    </row>
    <row r="2175" spans="1:5" x14ac:dyDescent="0.25">
      <c r="A2175">
        <v>11880</v>
      </c>
      <c r="B2175" t="s">
        <v>5391</v>
      </c>
      <c r="C2175" t="s">
        <v>208</v>
      </c>
      <c r="D2175" t="s">
        <v>206</v>
      </c>
      <c r="E2175" s="361" t="s">
        <v>5392</v>
      </c>
    </row>
    <row r="2176" spans="1:5" x14ac:dyDescent="0.25">
      <c r="A2176">
        <v>11881</v>
      </c>
      <c r="B2176" t="s">
        <v>5393</v>
      </c>
      <c r="C2176" t="s">
        <v>208</v>
      </c>
      <c r="D2176" t="s">
        <v>206</v>
      </c>
      <c r="E2176" s="361" t="s">
        <v>1306</v>
      </c>
    </row>
    <row r="2177" spans="1:5" x14ac:dyDescent="0.25">
      <c r="A2177">
        <v>11882</v>
      </c>
      <c r="B2177" t="s">
        <v>5394</v>
      </c>
      <c r="C2177" t="s">
        <v>208</v>
      </c>
      <c r="D2177" t="s">
        <v>206</v>
      </c>
      <c r="E2177" s="361" t="s">
        <v>1307</v>
      </c>
    </row>
    <row r="2178" spans="1:5" x14ac:dyDescent="0.25">
      <c r="A2178">
        <v>11889</v>
      </c>
      <c r="B2178" t="s">
        <v>5395</v>
      </c>
      <c r="C2178" t="s">
        <v>213</v>
      </c>
      <c r="D2178" t="s">
        <v>206</v>
      </c>
      <c r="E2178" s="361" t="s">
        <v>1595</v>
      </c>
    </row>
    <row r="2179" spans="1:5" x14ac:dyDescent="0.25">
      <c r="A2179">
        <v>11890</v>
      </c>
      <c r="B2179" t="s">
        <v>5396</v>
      </c>
      <c r="C2179" t="s">
        <v>213</v>
      </c>
      <c r="D2179" t="s">
        <v>206</v>
      </c>
      <c r="E2179" s="361" t="s">
        <v>5397</v>
      </c>
    </row>
    <row r="2180" spans="1:5" x14ac:dyDescent="0.25">
      <c r="A2180">
        <v>11891</v>
      </c>
      <c r="B2180" t="s">
        <v>5398</v>
      </c>
      <c r="C2180" t="s">
        <v>213</v>
      </c>
      <c r="D2180" t="s">
        <v>206</v>
      </c>
      <c r="E2180" s="361" t="s">
        <v>597</v>
      </c>
    </row>
    <row r="2181" spans="1:5" x14ac:dyDescent="0.25">
      <c r="A2181">
        <v>11892</v>
      </c>
      <c r="B2181" t="s">
        <v>5399</v>
      </c>
      <c r="C2181" t="s">
        <v>213</v>
      </c>
      <c r="D2181" t="s">
        <v>206</v>
      </c>
      <c r="E2181" s="361" t="s">
        <v>1040</v>
      </c>
    </row>
    <row r="2182" spans="1:5" x14ac:dyDescent="0.25">
      <c r="A2182">
        <v>11901</v>
      </c>
      <c r="B2182" t="s">
        <v>5400</v>
      </c>
      <c r="C2182" t="s">
        <v>213</v>
      </c>
      <c r="D2182" t="s">
        <v>206</v>
      </c>
      <c r="E2182" s="361" t="s">
        <v>784</v>
      </c>
    </row>
    <row r="2183" spans="1:5" x14ac:dyDescent="0.25">
      <c r="A2183">
        <v>11902</v>
      </c>
      <c r="B2183" t="s">
        <v>5401</v>
      </c>
      <c r="C2183" t="s">
        <v>213</v>
      </c>
      <c r="D2183" t="s">
        <v>206</v>
      </c>
      <c r="E2183" s="361" t="s">
        <v>1317</v>
      </c>
    </row>
    <row r="2184" spans="1:5" x14ac:dyDescent="0.25">
      <c r="A2184">
        <v>11903</v>
      </c>
      <c r="B2184" t="s">
        <v>5402</v>
      </c>
      <c r="C2184" t="s">
        <v>213</v>
      </c>
      <c r="D2184" t="s">
        <v>206</v>
      </c>
      <c r="E2184" s="361" t="s">
        <v>628</v>
      </c>
    </row>
    <row r="2185" spans="1:5" x14ac:dyDescent="0.25">
      <c r="A2185">
        <v>11904</v>
      </c>
      <c r="B2185" t="s">
        <v>5403</v>
      </c>
      <c r="C2185" t="s">
        <v>213</v>
      </c>
      <c r="D2185" t="s">
        <v>206</v>
      </c>
      <c r="E2185" s="361" t="s">
        <v>601</v>
      </c>
    </row>
    <row r="2186" spans="1:5" x14ac:dyDescent="0.25">
      <c r="A2186">
        <v>11905</v>
      </c>
      <c r="B2186" t="s">
        <v>5404</v>
      </c>
      <c r="C2186" t="s">
        <v>213</v>
      </c>
      <c r="D2186" t="s">
        <v>206</v>
      </c>
      <c r="E2186" s="361" t="s">
        <v>5405</v>
      </c>
    </row>
    <row r="2187" spans="1:5" x14ac:dyDescent="0.25">
      <c r="A2187">
        <v>11906</v>
      </c>
      <c r="B2187" t="s">
        <v>5406</v>
      </c>
      <c r="C2187" t="s">
        <v>213</v>
      </c>
      <c r="D2187" t="s">
        <v>206</v>
      </c>
      <c r="E2187" s="361" t="s">
        <v>4031</v>
      </c>
    </row>
    <row r="2188" spans="1:5" x14ac:dyDescent="0.25">
      <c r="A2188">
        <v>11914</v>
      </c>
      <c r="B2188" t="s">
        <v>5407</v>
      </c>
      <c r="C2188" t="s">
        <v>213</v>
      </c>
      <c r="D2188" t="s">
        <v>206</v>
      </c>
      <c r="E2188" s="361" t="s">
        <v>1484</v>
      </c>
    </row>
    <row r="2189" spans="1:5" x14ac:dyDescent="0.25">
      <c r="A2189">
        <v>11916</v>
      </c>
      <c r="B2189" t="s">
        <v>5408</v>
      </c>
      <c r="C2189" t="s">
        <v>213</v>
      </c>
      <c r="D2189" t="s">
        <v>206</v>
      </c>
      <c r="E2189" s="361" t="s">
        <v>1677</v>
      </c>
    </row>
    <row r="2190" spans="1:5" x14ac:dyDescent="0.25">
      <c r="A2190">
        <v>11917</v>
      </c>
      <c r="B2190" t="s">
        <v>5409</v>
      </c>
      <c r="C2190" t="s">
        <v>213</v>
      </c>
      <c r="D2190" t="s">
        <v>206</v>
      </c>
      <c r="E2190" s="361" t="s">
        <v>883</v>
      </c>
    </row>
    <row r="2191" spans="1:5" x14ac:dyDescent="0.25">
      <c r="A2191">
        <v>11918</v>
      </c>
      <c r="B2191" t="s">
        <v>5410</v>
      </c>
      <c r="C2191" t="s">
        <v>213</v>
      </c>
      <c r="D2191" t="s">
        <v>206</v>
      </c>
      <c r="E2191" s="361" t="s">
        <v>1271</v>
      </c>
    </row>
    <row r="2192" spans="1:5" x14ac:dyDescent="0.25">
      <c r="A2192">
        <v>11919</v>
      </c>
      <c r="B2192" t="s">
        <v>5411</v>
      </c>
      <c r="C2192" t="s">
        <v>213</v>
      </c>
      <c r="D2192" t="s">
        <v>206</v>
      </c>
      <c r="E2192" s="361" t="s">
        <v>3891</v>
      </c>
    </row>
    <row r="2193" spans="1:5" x14ac:dyDescent="0.25">
      <c r="A2193">
        <v>11920</v>
      </c>
      <c r="B2193" t="s">
        <v>5412</v>
      </c>
      <c r="C2193" t="s">
        <v>213</v>
      </c>
      <c r="D2193" t="s">
        <v>206</v>
      </c>
      <c r="E2193" s="361" t="s">
        <v>1140</v>
      </c>
    </row>
    <row r="2194" spans="1:5" x14ac:dyDescent="0.25">
      <c r="A2194">
        <v>11921</v>
      </c>
      <c r="B2194" t="s">
        <v>5413</v>
      </c>
      <c r="C2194" t="s">
        <v>213</v>
      </c>
      <c r="D2194" t="s">
        <v>206</v>
      </c>
      <c r="E2194" s="361" t="s">
        <v>1249</v>
      </c>
    </row>
    <row r="2195" spans="1:5" x14ac:dyDescent="0.25">
      <c r="A2195">
        <v>11922</v>
      </c>
      <c r="B2195" t="s">
        <v>5414</v>
      </c>
      <c r="C2195" t="s">
        <v>213</v>
      </c>
      <c r="D2195" t="s">
        <v>206</v>
      </c>
      <c r="E2195" s="361" t="s">
        <v>841</v>
      </c>
    </row>
    <row r="2196" spans="1:5" x14ac:dyDescent="0.25">
      <c r="A2196">
        <v>11923</v>
      </c>
      <c r="B2196" t="s">
        <v>5415</v>
      </c>
      <c r="C2196" t="s">
        <v>213</v>
      </c>
      <c r="D2196" t="s">
        <v>206</v>
      </c>
      <c r="E2196" s="361" t="s">
        <v>5416</v>
      </c>
    </row>
    <row r="2197" spans="1:5" x14ac:dyDescent="0.25">
      <c r="A2197">
        <v>11924</v>
      </c>
      <c r="B2197" t="s">
        <v>5417</v>
      </c>
      <c r="C2197" t="s">
        <v>213</v>
      </c>
      <c r="D2197" t="s">
        <v>206</v>
      </c>
      <c r="E2197" s="361" t="s">
        <v>5209</v>
      </c>
    </row>
    <row r="2198" spans="1:5" x14ac:dyDescent="0.25">
      <c r="A2198">
        <v>11927</v>
      </c>
      <c r="B2198" t="s">
        <v>5418</v>
      </c>
      <c r="C2198" t="s">
        <v>208</v>
      </c>
      <c r="D2198" t="s">
        <v>209</v>
      </c>
      <c r="E2198" s="361" t="s">
        <v>1310</v>
      </c>
    </row>
    <row r="2199" spans="1:5" x14ac:dyDescent="0.25">
      <c r="A2199">
        <v>11928</v>
      </c>
      <c r="B2199" t="s">
        <v>5419</v>
      </c>
      <c r="C2199" t="s">
        <v>208</v>
      </c>
      <c r="D2199" t="s">
        <v>209</v>
      </c>
      <c r="E2199" s="361" t="s">
        <v>1311</v>
      </c>
    </row>
    <row r="2200" spans="1:5" x14ac:dyDescent="0.25">
      <c r="A2200">
        <v>11929</v>
      </c>
      <c r="B2200" t="s">
        <v>5420</v>
      </c>
      <c r="C2200" t="s">
        <v>208</v>
      </c>
      <c r="D2200" t="s">
        <v>209</v>
      </c>
      <c r="E2200" s="361" t="s">
        <v>1278</v>
      </c>
    </row>
    <row r="2201" spans="1:5" x14ac:dyDescent="0.25">
      <c r="A2201">
        <v>11945</v>
      </c>
      <c r="B2201" t="s">
        <v>5421</v>
      </c>
      <c r="C2201" t="s">
        <v>208</v>
      </c>
      <c r="D2201" t="s">
        <v>206</v>
      </c>
      <c r="E2201" s="361" t="s">
        <v>1252</v>
      </c>
    </row>
    <row r="2202" spans="1:5" x14ac:dyDescent="0.25">
      <c r="A2202">
        <v>11946</v>
      </c>
      <c r="B2202" t="s">
        <v>5422</v>
      </c>
      <c r="C2202" t="s">
        <v>208</v>
      </c>
      <c r="D2202" t="s">
        <v>206</v>
      </c>
      <c r="E2202" s="361" t="s">
        <v>1312</v>
      </c>
    </row>
    <row r="2203" spans="1:5" x14ac:dyDescent="0.25">
      <c r="A2203">
        <v>11948</v>
      </c>
      <c r="B2203" t="s">
        <v>5423</v>
      </c>
      <c r="C2203" t="s">
        <v>208</v>
      </c>
      <c r="D2203" t="s">
        <v>209</v>
      </c>
      <c r="E2203" s="361" t="s">
        <v>1073</v>
      </c>
    </row>
    <row r="2204" spans="1:5" x14ac:dyDescent="0.25">
      <c r="A2204">
        <v>11950</v>
      </c>
      <c r="B2204" t="s">
        <v>5424</v>
      </c>
      <c r="C2204" t="s">
        <v>208</v>
      </c>
      <c r="D2204" t="s">
        <v>206</v>
      </c>
      <c r="E2204" s="361" t="s">
        <v>1313</v>
      </c>
    </row>
    <row r="2205" spans="1:5" x14ac:dyDescent="0.25">
      <c r="A2205">
        <v>11953</v>
      </c>
      <c r="B2205" t="s">
        <v>5425</v>
      </c>
      <c r="C2205" t="s">
        <v>208</v>
      </c>
      <c r="D2205" t="s">
        <v>209</v>
      </c>
      <c r="E2205" s="361" t="s">
        <v>1314</v>
      </c>
    </row>
    <row r="2206" spans="1:5" x14ac:dyDescent="0.25">
      <c r="A2206">
        <v>11955</v>
      </c>
      <c r="B2206" t="s">
        <v>5426</v>
      </c>
      <c r="C2206" t="s">
        <v>208</v>
      </c>
      <c r="D2206" t="s">
        <v>209</v>
      </c>
      <c r="E2206" s="361" t="s">
        <v>769</v>
      </c>
    </row>
    <row r="2207" spans="1:5" x14ac:dyDescent="0.25">
      <c r="A2207">
        <v>11960</v>
      </c>
      <c r="B2207" t="s">
        <v>5427</v>
      </c>
      <c r="C2207" t="s">
        <v>208</v>
      </c>
      <c r="D2207" t="s">
        <v>209</v>
      </c>
      <c r="E2207" s="361" t="s">
        <v>926</v>
      </c>
    </row>
    <row r="2208" spans="1:5" x14ac:dyDescent="0.25">
      <c r="A2208">
        <v>11962</v>
      </c>
      <c r="B2208" t="s">
        <v>5428</v>
      </c>
      <c r="C2208" t="s">
        <v>208</v>
      </c>
      <c r="D2208" t="s">
        <v>209</v>
      </c>
      <c r="E2208" s="361" t="s">
        <v>935</v>
      </c>
    </row>
    <row r="2209" spans="1:5" x14ac:dyDescent="0.25">
      <c r="A2209">
        <v>11963</v>
      </c>
      <c r="B2209" t="s">
        <v>5429</v>
      </c>
      <c r="C2209" t="s">
        <v>208</v>
      </c>
      <c r="D2209" t="s">
        <v>209</v>
      </c>
      <c r="E2209" s="361" t="s">
        <v>1315</v>
      </c>
    </row>
    <row r="2210" spans="1:5" x14ac:dyDescent="0.25">
      <c r="A2210">
        <v>11964</v>
      </c>
      <c r="B2210" t="s">
        <v>5430</v>
      </c>
      <c r="C2210" t="s">
        <v>208</v>
      </c>
      <c r="D2210" t="s">
        <v>209</v>
      </c>
      <c r="E2210" s="361" t="s">
        <v>923</v>
      </c>
    </row>
    <row r="2211" spans="1:5" x14ac:dyDescent="0.25">
      <c r="A2211">
        <v>11971</v>
      </c>
      <c r="B2211" t="s">
        <v>5431</v>
      </c>
      <c r="C2211" t="s">
        <v>208</v>
      </c>
      <c r="D2211" t="s">
        <v>209</v>
      </c>
      <c r="E2211" s="361" t="s">
        <v>925</v>
      </c>
    </row>
    <row r="2212" spans="1:5" x14ac:dyDescent="0.25">
      <c r="A2212">
        <v>11975</v>
      </c>
      <c r="B2212" t="s">
        <v>5432</v>
      </c>
      <c r="C2212" t="s">
        <v>208</v>
      </c>
      <c r="D2212" t="s">
        <v>209</v>
      </c>
      <c r="E2212" s="361" t="s">
        <v>1316</v>
      </c>
    </row>
    <row r="2213" spans="1:5" x14ac:dyDescent="0.25">
      <c r="A2213">
        <v>11976</v>
      </c>
      <c r="B2213" t="s">
        <v>5433</v>
      </c>
      <c r="C2213" t="s">
        <v>208</v>
      </c>
      <c r="D2213" t="s">
        <v>209</v>
      </c>
      <c r="E2213" s="361" t="s">
        <v>1317</v>
      </c>
    </row>
    <row r="2214" spans="1:5" x14ac:dyDescent="0.25">
      <c r="A2214">
        <v>11977</v>
      </c>
      <c r="B2214" t="s">
        <v>5434</v>
      </c>
      <c r="C2214" t="s">
        <v>208</v>
      </c>
      <c r="D2214" t="s">
        <v>209</v>
      </c>
      <c r="E2214" s="361" t="s">
        <v>1318</v>
      </c>
    </row>
    <row r="2215" spans="1:5" x14ac:dyDescent="0.25">
      <c r="A2215">
        <v>11981</v>
      </c>
      <c r="B2215" t="s">
        <v>5435</v>
      </c>
      <c r="C2215" t="s">
        <v>208</v>
      </c>
      <c r="D2215" t="s">
        <v>206</v>
      </c>
      <c r="E2215" s="361" t="s">
        <v>5436</v>
      </c>
    </row>
    <row r="2216" spans="1:5" x14ac:dyDescent="0.25">
      <c r="A2216">
        <v>11991</v>
      </c>
      <c r="B2216" t="s">
        <v>5437</v>
      </c>
      <c r="C2216" t="s">
        <v>208</v>
      </c>
      <c r="D2216" t="s">
        <v>206</v>
      </c>
      <c r="E2216" s="361" t="s">
        <v>5438</v>
      </c>
    </row>
    <row r="2217" spans="1:5" x14ac:dyDescent="0.25">
      <c r="A2217">
        <v>12001</v>
      </c>
      <c r="B2217" t="s">
        <v>5439</v>
      </c>
      <c r="C2217" t="s">
        <v>208</v>
      </c>
      <c r="D2217" t="s">
        <v>206</v>
      </c>
      <c r="E2217" s="361" t="s">
        <v>1319</v>
      </c>
    </row>
    <row r="2218" spans="1:5" x14ac:dyDescent="0.25">
      <c r="A2218">
        <v>12008</v>
      </c>
      <c r="B2218" t="s">
        <v>5440</v>
      </c>
      <c r="C2218" t="s">
        <v>208</v>
      </c>
      <c r="D2218" t="s">
        <v>206</v>
      </c>
      <c r="E2218" s="361" t="s">
        <v>5441</v>
      </c>
    </row>
    <row r="2219" spans="1:5" x14ac:dyDescent="0.25">
      <c r="A2219">
        <v>12010</v>
      </c>
      <c r="B2219" t="s">
        <v>5442</v>
      </c>
      <c r="C2219" t="s">
        <v>208</v>
      </c>
      <c r="D2219" t="s">
        <v>206</v>
      </c>
      <c r="E2219" s="361" t="s">
        <v>638</v>
      </c>
    </row>
    <row r="2220" spans="1:5" x14ac:dyDescent="0.25">
      <c r="A2220">
        <v>12015</v>
      </c>
      <c r="B2220" t="s">
        <v>5443</v>
      </c>
      <c r="C2220" t="s">
        <v>208</v>
      </c>
      <c r="D2220" t="s">
        <v>206</v>
      </c>
      <c r="E2220" s="361" t="s">
        <v>1320</v>
      </c>
    </row>
    <row r="2221" spans="1:5" x14ac:dyDescent="0.25">
      <c r="A2221">
        <v>12016</v>
      </c>
      <c r="B2221" t="s">
        <v>5444</v>
      </c>
      <c r="C2221" t="s">
        <v>208</v>
      </c>
      <c r="D2221" t="s">
        <v>206</v>
      </c>
      <c r="E2221" s="361" t="s">
        <v>1321</v>
      </c>
    </row>
    <row r="2222" spans="1:5" x14ac:dyDescent="0.25">
      <c r="A2222">
        <v>12019</v>
      </c>
      <c r="B2222" t="s">
        <v>5445</v>
      </c>
      <c r="C2222" t="s">
        <v>208</v>
      </c>
      <c r="D2222" t="s">
        <v>206</v>
      </c>
      <c r="E2222" s="361" t="s">
        <v>1320</v>
      </c>
    </row>
    <row r="2223" spans="1:5" x14ac:dyDescent="0.25">
      <c r="A2223">
        <v>12020</v>
      </c>
      <c r="B2223" t="s">
        <v>5446</v>
      </c>
      <c r="C2223" t="s">
        <v>208</v>
      </c>
      <c r="D2223" t="s">
        <v>206</v>
      </c>
      <c r="E2223" s="361" t="s">
        <v>1321</v>
      </c>
    </row>
    <row r="2224" spans="1:5" x14ac:dyDescent="0.25">
      <c r="A2224">
        <v>12025</v>
      </c>
      <c r="B2224" t="s">
        <v>5447</v>
      </c>
      <c r="C2224" t="s">
        <v>208</v>
      </c>
      <c r="D2224" t="s">
        <v>206</v>
      </c>
      <c r="E2224" s="361" t="s">
        <v>1322</v>
      </c>
    </row>
    <row r="2225" spans="1:5" x14ac:dyDescent="0.25">
      <c r="A2225">
        <v>12030</v>
      </c>
      <c r="B2225" t="s">
        <v>5448</v>
      </c>
      <c r="C2225" t="s">
        <v>211</v>
      </c>
      <c r="D2225" t="s">
        <v>206</v>
      </c>
      <c r="E2225" s="361" t="s">
        <v>5449</v>
      </c>
    </row>
    <row r="2226" spans="1:5" x14ac:dyDescent="0.25">
      <c r="A2226">
        <v>12032</v>
      </c>
      <c r="B2226" t="s">
        <v>5450</v>
      </c>
      <c r="C2226" t="s">
        <v>211</v>
      </c>
      <c r="D2226" t="s">
        <v>206</v>
      </c>
      <c r="E2226" s="361" t="s">
        <v>5451</v>
      </c>
    </row>
    <row r="2227" spans="1:5" x14ac:dyDescent="0.25">
      <c r="A2227">
        <v>12033</v>
      </c>
      <c r="B2227" t="s">
        <v>5452</v>
      </c>
      <c r="C2227" t="s">
        <v>208</v>
      </c>
      <c r="D2227" t="s">
        <v>206</v>
      </c>
      <c r="E2227" s="361" t="s">
        <v>739</v>
      </c>
    </row>
    <row r="2228" spans="1:5" x14ac:dyDescent="0.25">
      <c r="A2228">
        <v>12034</v>
      </c>
      <c r="B2228" t="s">
        <v>5453</v>
      </c>
      <c r="C2228" t="s">
        <v>208</v>
      </c>
      <c r="D2228" t="s">
        <v>206</v>
      </c>
      <c r="E2228" s="361" t="s">
        <v>683</v>
      </c>
    </row>
    <row r="2229" spans="1:5" x14ac:dyDescent="0.25">
      <c r="A2229">
        <v>12038</v>
      </c>
      <c r="B2229" t="s">
        <v>5454</v>
      </c>
      <c r="C2229" t="s">
        <v>208</v>
      </c>
      <c r="D2229" t="s">
        <v>206</v>
      </c>
      <c r="E2229" s="361" t="s">
        <v>5455</v>
      </c>
    </row>
    <row r="2230" spans="1:5" x14ac:dyDescent="0.25">
      <c r="A2230">
        <v>12039</v>
      </c>
      <c r="B2230" t="s">
        <v>5456</v>
      </c>
      <c r="C2230" t="s">
        <v>208</v>
      </c>
      <c r="D2230" t="s">
        <v>206</v>
      </c>
      <c r="E2230" s="361" t="s">
        <v>5457</v>
      </c>
    </row>
    <row r="2231" spans="1:5" x14ac:dyDescent="0.25">
      <c r="A2231">
        <v>12041</v>
      </c>
      <c r="B2231" t="s">
        <v>5458</v>
      </c>
      <c r="C2231" t="s">
        <v>208</v>
      </c>
      <c r="D2231" t="s">
        <v>206</v>
      </c>
      <c r="E2231" s="361" t="s">
        <v>5459</v>
      </c>
    </row>
    <row r="2232" spans="1:5" x14ac:dyDescent="0.25">
      <c r="A2232">
        <v>12042</v>
      </c>
      <c r="B2232" t="s">
        <v>5460</v>
      </c>
      <c r="C2232" t="s">
        <v>208</v>
      </c>
      <c r="D2232" t="s">
        <v>206</v>
      </c>
      <c r="E2232" s="361" t="s">
        <v>5461</v>
      </c>
    </row>
    <row r="2233" spans="1:5" x14ac:dyDescent="0.25">
      <c r="A2233">
        <v>12043</v>
      </c>
      <c r="B2233" t="s">
        <v>5462</v>
      </c>
      <c r="C2233" t="s">
        <v>208</v>
      </c>
      <c r="D2233" t="s">
        <v>206</v>
      </c>
      <c r="E2233" s="361" t="s">
        <v>5463</v>
      </c>
    </row>
    <row r="2234" spans="1:5" x14ac:dyDescent="0.25">
      <c r="A2234">
        <v>12056</v>
      </c>
      <c r="B2234" t="s">
        <v>5464</v>
      </c>
      <c r="C2234" t="s">
        <v>213</v>
      </c>
      <c r="D2234" t="s">
        <v>206</v>
      </c>
      <c r="E2234" s="361" t="s">
        <v>906</v>
      </c>
    </row>
    <row r="2235" spans="1:5" x14ac:dyDescent="0.25">
      <c r="A2235">
        <v>12057</v>
      </c>
      <c r="B2235" t="s">
        <v>5465</v>
      </c>
      <c r="C2235" t="s">
        <v>213</v>
      </c>
      <c r="D2235" t="s">
        <v>206</v>
      </c>
      <c r="E2235" s="361" t="s">
        <v>1323</v>
      </c>
    </row>
    <row r="2236" spans="1:5" x14ac:dyDescent="0.25">
      <c r="A2236">
        <v>12058</v>
      </c>
      <c r="B2236" t="s">
        <v>5466</v>
      </c>
      <c r="C2236" t="s">
        <v>213</v>
      </c>
      <c r="D2236" t="s">
        <v>206</v>
      </c>
      <c r="E2236" s="361" t="s">
        <v>1324</v>
      </c>
    </row>
    <row r="2237" spans="1:5" x14ac:dyDescent="0.25">
      <c r="A2237">
        <v>12059</v>
      </c>
      <c r="B2237" t="s">
        <v>5467</v>
      </c>
      <c r="C2237" t="s">
        <v>213</v>
      </c>
      <c r="D2237" t="s">
        <v>206</v>
      </c>
      <c r="E2237" s="361" t="s">
        <v>768</v>
      </c>
    </row>
    <row r="2238" spans="1:5" x14ac:dyDescent="0.25">
      <c r="A2238">
        <v>12060</v>
      </c>
      <c r="B2238" t="s">
        <v>5468</v>
      </c>
      <c r="C2238" t="s">
        <v>213</v>
      </c>
      <c r="D2238" t="s">
        <v>206</v>
      </c>
      <c r="E2238" s="361" t="s">
        <v>1325</v>
      </c>
    </row>
    <row r="2239" spans="1:5" x14ac:dyDescent="0.25">
      <c r="A2239">
        <v>12061</v>
      </c>
      <c r="B2239" t="s">
        <v>5469</v>
      </c>
      <c r="C2239" t="s">
        <v>213</v>
      </c>
      <c r="D2239" t="s">
        <v>206</v>
      </c>
      <c r="E2239" s="361" t="s">
        <v>1326</v>
      </c>
    </row>
    <row r="2240" spans="1:5" x14ac:dyDescent="0.25">
      <c r="A2240">
        <v>12062</v>
      </c>
      <c r="B2240" t="s">
        <v>5470</v>
      </c>
      <c r="C2240" t="s">
        <v>213</v>
      </c>
      <c r="D2240" t="s">
        <v>206</v>
      </c>
      <c r="E2240" s="361" t="s">
        <v>1327</v>
      </c>
    </row>
    <row r="2241" spans="1:5" x14ac:dyDescent="0.25">
      <c r="A2241">
        <v>12067</v>
      </c>
      <c r="B2241" t="s">
        <v>5471</v>
      </c>
      <c r="C2241" t="s">
        <v>213</v>
      </c>
      <c r="D2241" t="s">
        <v>206</v>
      </c>
      <c r="E2241" s="361" t="s">
        <v>1328</v>
      </c>
    </row>
    <row r="2242" spans="1:5" x14ac:dyDescent="0.25">
      <c r="A2242">
        <v>12070</v>
      </c>
      <c r="B2242" t="s">
        <v>5472</v>
      </c>
      <c r="C2242" t="s">
        <v>213</v>
      </c>
      <c r="D2242" t="s">
        <v>206</v>
      </c>
      <c r="E2242" s="361" t="s">
        <v>1329</v>
      </c>
    </row>
    <row r="2243" spans="1:5" x14ac:dyDescent="0.25">
      <c r="A2243">
        <v>12076</v>
      </c>
      <c r="B2243" t="s">
        <v>5473</v>
      </c>
      <c r="C2243" t="s">
        <v>208</v>
      </c>
      <c r="D2243" t="s">
        <v>209</v>
      </c>
      <c r="E2243" s="361" t="s">
        <v>1330</v>
      </c>
    </row>
    <row r="2244" spans="1:5" x14ac:dyDescent="0.25">
      <c r="A2244">
        <v>12114</v>
      </c>
      <c r="B2244" t="s">
        <v>5474</v>
      </c>
      <c r="C2244" t="s">
        <v>208</v>
      </c>
      <c r="D2244" t="s">
        <v>206</v>
      </c>
      <c r="E2244" s="361" t="s">
        <v>5475</v>
      </c>
    </row>
    <row r="2245" spans="1:5" x14ac:dyDescent="0.25">
      <c r="A2245">
        <v>12118</v>
      </c>
      <c r="B2245" t="s">
        <v>5476</v>
      </c>
      <c r="C2245" t="s">
        <v>208</v>
      </c>
      <c r="D2245" t="s">
        <v>206</v>
      </c>
      <c r="E2245" s="361" t="s">
        <v>5477</v>
      </c>
    </row>
    <row r="2246" spans="1:5" x14ac:dyDescent="0.25">
      <c r="A2246">
        <v>12128</v>
      </c>
      <c r="B2246" t="s">
        <v>5478</v>
      </c>
      <c r="C2246" t="s">
        <v>208</v>
      </c>
      <c r="D2246" t="s">
        <v>206</v>
      </c>
      <c r="E2246" s="361" t="s">
        <v>1682</v>
      </c>
    </row>
    <row r="2247" spans="1:5" x14ac:dyDescent="0.25">
      <c r="A2247">
        <v>12129</v>
      </c>
      <c r="B2247" t="s">
        <v>5479</v>
      </c>
      <c r="C2247" t="s">
        <v>208</v>
      </c>
      <c r="D2247" t="s">
        <v>206</v>
      </c>
      <c r="E2247" s="361" t="s">
        <v>5480</v>
      </c>
    </row>
    <row r="2248" spans="1:5" x14ac:dyDescent="0.25">
      <c r="A2248">
        <v>12147</v>
      </c>
      <c r="B2248" t="s">
        <v>5481</v>
      </c>
      <c r="C2248" t="s">
        <v>208</v>
      </c>
      <c r="D2248" t="s">
        <v>206</v>
      </c>
      <c r="E2248" s="361" t="s">
        <v>676</v>
      </c>
    </row>
    <row r="2249" spans="1:5" x14ac:dyDescent="0.25">
      <c r="A2249">
        <v>12214</v>
      </c>
      <c r="B2249" t="s">
        <v>5482</v>
      </c>
      <c r="C2249" t="s">
        <v>208</v>
      </c>
      <c r="D2249" t="s">
        <v>206</v>
      </c>
      <c r="E2249" s="361" t="s">
        <v>1332</v>
      </c>
    </row>
    <row r="2250" spans="1:5" x14ac:dyDescent="0.25">
      <c r="A2250">
        <v>12216</v>
      </c>
      <c r="B2250" t="s">
        <v>5483</v>
      </c>
      <c r="C2250" t="s">
        <v>208</v>
      </c>
      <c r="D2250" t="s">
        <v>206</v>
      </c>
      <c r="E2250" s="361" t="s">
        <v>1333</v>
      </c>
    </row>
    <row r="2251" spans="1:5" x14ac:dyDescent="0.25">
      <c r="A2251">
        <v>12230</v>
      </c>
      <c r="B2251" t="s">
        <v>5484</v>
      </c>
      <c r="C2251" t="s">
        <v>208</v>
      </c>
      <c r="D2251" t="s">
        <v>209</v>
      </c>
      <c r="E2251" s="361" t="s">
        <v>1002</v>
      </c>
    </row>
    <row r="2252" spans="1:5" x14ac:dyDescent="0.25">
      <c r="A2252">
        <v>12231</v>
      </c>
      <c r="B2252" t="s">
        <v>5485</v>
      </c>
      <c r="C2252" t="s">
        <v>208</v>
      </c>
      <c r="D2252" t="s">
        <v>209</v>
      </c>
      <c r="E2252" s="361" t="s">
        <v>1334</v>
      </c>
    </row>
    <row r="2253" spans="1:5" x14ac:dyDescent="0.25">
      <c r="A2253">
        <v>12232</v>
      </c>
      <c r="B2253" t="s">
        <v>5486</v>
      </c>
      <c r="C2253" t="s">
        <v>208</v>
      </c>
      <c r="D2253" t="s">
        <v>209</v>
      </c>
      <c r="E2253" s="361" t="s">
        <v>1335</v>
      </c>
    </row>
    <row r="2254" spans="1:5" x14ac:dyDescent="0.25">
      <c r="A2254">
        <v>12239</v>
      </c>
      <c r="B2254" t="s">
        <v>5487</v>
      </c>
      <c r="C2254" t="s">
        <v>208</v>
      </c>
      <c r="D2254" t="s">
        <v>209</v>
      </c>
      <c r="E2254" s="361" t="s">
        <v>1336</v>
      </c>
    </row>
    <row r="2255" spans="1:5" x14ac:dyDescent="0.25">
      <c r="A2255">
        <v>12266</v>
      </c>
      <c r="B2255" t="s">
        <v>5488</v>
      </c>
      <c r="C2255" t="s">
        <v>208</v>
      </c>
      <c r="D2255" t="s">
        <v>209</v>
      </c>
      <c r="E2255" s="361" t="s">
        <v>1337</v>
      </c>
    </row>
    <row r="2256" spans="1:5" x14ac:dyDescent="0.25">
      <c r="A2256">
        <v>12267</v>
      </c>
      <c r="B2256" t="s">
        <v>5489</v>
      </c>
      <c r="C2256" t="s">
        <v>208</v>
      </c>
      <c r="D2256" t="s">
        <v>209</v>
      </c>
      <c r="E2256" s="361" t="s">
        <v>1338</v>
      </c>
    </row>
    <row r="2257" spans="1:5" x14ac:dyDescent="0.25">
      <c r="A2257">
        <v>12271</v>
      </c>
      <c r="B2257" t="s">
        <v>5490</v>
      </c>
      <c r="C2257" t="s">
        <v>208</v>
      </c>
      <c r="D2257" t="s">
        <v>209</v>
      </c>
      <c r="E2257" s="361" t="s">
        <v>1339</v>
      </c>
    </row>
    <row r="2258" spans="1:5" x14ac:dyDescent="0.25">
      <c r="A2258">
        <v>12273</v>
      </c>
      <c r="B2258" t="s">
        <v>5491</v>
      </c>
      <c r="C2258" t="s">
        <v>208</v>
      </c>
      <c r="D2258" t="s">
        <v>209</v>
      </c>
      <c r="E2258" s="361" t="s">
        <v>958</v>
      </c>
    </row>
    <row r="2259" spans="1:5" x14ac:dyDescent="0.25">
      <c r="A2259">
        <v>12294</v>
      </c>
      <c r="B2259" t="s">
        <v>5492</v>
      </c>
      <c r="C2259" t="s">
        <v>208</v>
      </c>
      <c r="D2259" t="s">
        <v>206</v>
      </c>
      <c r="E2259" s="361" t="s">
        <v>5493</v>
      </c>
    </row>
    <row r="2260" spans="1:5" x14ac:dyDescent="0.25">
      <c r="A2260">
        <v>12295</v>
      </c>
      <c r="B2260" t="s">
        <v>5494</v>
      </c>
      <c r="C2260" t="s">
        <v>208</v>
      </c>
      <c r="D2260" t="s">
        <v>206</v>
      </c>
      <c r="E2260" s="361" t="s">
        <v>605</v>
      </c>
    </row>
    <row r="2261" spans="1:5" x14ac:dyDescent="0.25">
      <c r="A2261">
        <v>12296</v>
      </c>
      <c r="B2261" t="s">
        <v>5495</v>
      </c>
      <c r="C2261" t="s">
        <v>208</v>
      </c>
      <c r="D2261" t="s">
        <v>206</v>
      </c>
      <c r="E2261" s="361" t="s">
        <v>1811</v>
      </c>
    </row>
    <row r="2262" spans="1:5" x14ac:dyDescent="0.25">
      <c r="A2262">
        <v>12316</v>
      </c>
      <c r="B2262" t="s">
        <v>5496</v>
      </c>
      <c r="C2262" t="s">
        <v>208</v>
      </c>
      <c r="D2262" t="s">
        <v>209</v>
      </c>
      <c r="E2262" s="361" t="s">
        <v>1340</v>
      </c>
    </row>
    <row r="2263" spans="1:5" x14ac:dyDescent="0.25">
      <c r="A2263">
        <v>12317</v>
      </c>
      <c r="B2263" t="s">
        <v>5497</v>
      </c>
      <c r="C2263" t="s">
        <v>208</v>
      </c>
      <c r="D2263" t="s">
        <v>209</v>
      </c>
      <c r="E2263" s="361" t="s">
        <v>1341</v>
      </c>
    </row>
    <row r="2264" spans="1:5" x14ac:dyDescent="0.25">
      <c r="A2264">
        <v>12318</v>
      </c>
      <c r="B2264" t="s">
        <v>5498</v>
      </c>
      <c r="C2264" t="s">
        <v>208</v>
      </c>
      <c r="D2264" t="s">
        <v>209</v>
      </c>
      <c r="E2264" s="361" t="s">
        <v>1342</v>
      </c>
    </row>
    <row r="2265" spans="1:5" x14ac:dyDescent="0.25">
      <c r="A2265">
        <v>12327</v>
      </c>
      <c r="B2265" t="s">
        <v>5499</v>
      </c>
      <c r="C2265" t="s">
        <v>208</v>
      </c>
      <c r="D2265" t="s">
        <v>206</v>
      </c>
      <c r="E2265" s="361" t="s">
        <v>1343</v>
      </c>
    </row>
    <row r="2266" spans="1:5" x14ac:dyDescent="0.25">
      <c r="A2266">
        <v>12329</v>
      </c>
      <c r="B2266" t="s">
        <v>5500</v>
      </c>
      <c r="C2266" t="s">
        <v>203</v>
      </c>
      <c r="D2266" t="s">
        <v>206</v>
      </c>
      <c r="E2266" s="361" t="s">
        <v>5501</v>
      </c>
    </row>
    <row r="2267" spans="1:5" x14ac:dyDescent="0.25">
      <c r="A2267">
        <v>12343</v>
      </c>
      <c r="B2267" t="s">
        <v>5502</v>
      </c>
      <c r="C2267" t="s">
        <v>208</v>
      </c>
      <c r="D2267" t="s">
        <v>206</v>
      </c>
      <c r="E2267" s="361" t="s">
        <v>2755</v>
      </c>
    </row>
    <row r="2268" spans="1:5" x14ac:dyDescent="0.25">
      <c r="A2268">
        <v>12344</v>
      </c>
      <c r="B2268" t="s">
        <v>5503</v>
      </c>
      <c r="C2268" t="s">
        <v>208</v>
      </c>
      <c r="D2268" t="s">
        <v>206</v>
      </c>
      <c r="E2268" s="361" t="s">
        <v>693</v>
      </c>
    </row>
    <row r="2269" spans="1:5" x14ac:dyDescent="0.25">
      <c r="A2269">
        <v>12359</v>
      </c>
      <c r="B2269" t="s">
        <v>5504</v>
      </c>
      <c r="C2269" t="s">
        <v>208</v>
      </c>
      <c r="D2269" t="s">
        <v>206</v>
      </c>
      <c r="E2269" s="361" t="s">
        <v>5505</v>
      </c>
    </row>
    <row r="2270" spans="1:5" x14ac:dyDescent="0.25">
      <c r="A2270">
        <v>12362</v>
      </c>
      <c r="B2270" t="s">
        <v>5506</v>
      </c>
      <c r="C2270" t="s">
        <v>208</v>
      </c>
      <c r="D2270" t="s">
        <v>206</v>
      </c>
      <c r="E2270" s="361" t="s">
        <v>1344</v>
      </c>
    </row>
    <row r="2271" spans="1:5" x14ac:dyDescent="0.25">
      <c r="A2271">
        <v>12366</v>
      </c>
      <c r="B2271" t="s">
        <v>5507</v>
      </c>
      <c r="C2271" t="s">
        <v>208</v>
      </c>
      <c r="D2271" t="s">
        <v>209</v>
      </c>
      <c r="E2271" s="361" t="s">
        <v>5508</v>
      </c>
    </row>
    <row r="2272" spans="1:5" x14ac:dyDescent="0.25">
      <c r="A2272">
        <v>12372</v>
      </c>
      <c r="B2272" t="s">
        <v>5509</v>
      </c>
      <c r="C2272" t="s">
        <v>208</v>
      </c>
      <c r="D2272" t="s">
        <v>209</v>
      </c>
      <c r="E2272" s="361" t="s">
        <v>5510</v>
      </c>
    </row>
    <row r="2273" spans="1:5" x14ac:dyDescent="0.25">
      <c r="A2273">
        <v>12388</v>
      </c>
      <c r="B2273" t="s">
        <v>5511</v>
      </c>
      <c r="C2273" t="s">
        <v>208</v>
      </c>
      <c r="D2273" t="s">
        <v>209</v>
      </c>
      <c r="E2273" s="361" t="s">
        <v>1345</v>
      </c>
    </row>
    <row r="2274" spans="1:5" x14ac:dyDescent="0.25">
      <c r="A2274">
        <v>12394</v>
      </c>
      <c r="B2274" t="s">
        <v>5512</v>
      </c>
      <c r="C2274" t="s">
        <v>208</v>
      </c>
      <c r="D2274" t="s">
        <v>209</v>
      </c>
      <c r="E2274" s="361" t="s">
        <v>903</v>
      </c>
    </row>
    <row r="2275" spans="1:5" x14ac:dyDescent="0.25">
      <c r="A2275">
        <v>12395</v>
      </c>
      <c r="B2275" t="s">
        <v>5513</v>
      </c>
      <c r="C2275" t="s">
        <v>208</v>
      </c>
      <c r="D2275" t="s">
        <v>209</v>
      </c>
      <c r="E2275" s="361" t="s">
        <v>1789</v>
      </c>
    </row>
    <row r="2276" spans="1:5" x14ac:dyDescent="0.25">
      <c r="A2276">
        <v>12396</v>
      </c>
      <c r="B2276" t="s">
        <v>5514</v>
      </c>
      <c r="C2276" t="s">
        <v>208</v>
      </c>
      <c r="D2276" t="s">
        <v>209</v>
      </c>
      <c r="E2276" s="361" t="s">
        <v>1789</v>
      </c>
    </row>
    <row r="2277" spans="1:5" x14ac:dyDescent="0.25">
      <c r="A2277">
        <v>12402</v>
      </c>
      <c r="B2277" t="s">
        <v>5515</v>
      </c>
      <c r="C2277" t="s">
        <v>208</v>
      </c>
      <c r="D2277" t="s">
        <v>209</v>
      </c>
      <c r="E2277" s="361" t="s">
        <v>5516</v>
      </c>
    </row>
    <row r="2278" spans="1:5" x14ac:dyDescent="0.25">
      <c r="A2278">
        <v>12403</v>
      </c>
      <c r="B2278" t="s">
        <v>5517</v>
      </c>
      <c r="C2278" t="s">
        <v>208</v>
      </c>
      <c r="D2278" t="s">
        <v>209</v>
      </c>
      <c r="E2278" s="361" t="s">
        <v>5518</v>
      </c>
    </row>
    <row r="2279" spans="1:5" x14ac:dyDescent="0.25">
      <c r="A2279">
        <v>12404</v>
      </c>
      <c r="B2279" t="s">
        <v>5519</v>
      </c>
      <c r="C2279" t="s">
        <v>208</v>
      </c>
      <c r="D2279" t="s">
        <v>209</v>
      </c>
      <c r="E2279" s="361" t="s">
        <v>1713</v>
      </c>
    </row>
    <row r="2280" spans="1:5" x14ac:dyDescent="0.25">
      <c r="A2280">
        <v>12406</v>
      </c>
      <c r="B2280" t="s">
        <v>5520</v>
      </c>
      <c r="C2280" t="s">
        <v>208</v>
      </c>
      <c r="D2280" t="s">
        <v>209</v>
      </c>
      <c r="E2280" s="361" t="s">
        <v>1838</v>
      </c>
    </row>
    <row r="2281" spans="1:5" x14ac:dyDescent="0.25">
      <c r="A2281">
        <v>12407</v>
      </c>
      <c r="B2281" t="s">
        <v>5521</v>
      </c>
      <c r="C2281" t="s">
        <v>208</v>
      </c>
      <c r="D2281" t="s">
        <v>209</v>
      </c>
      <c r="E2281" s="361" t="s">
        <v>5151</v>
      </c>
    </row>
    <row r="2282" spans="1:5" x14ac:dyDescent="0.25">
      <c r="A2282">
        <v>12408</v>
      </c>
      <c r="B2282" t="s">
        <v>5522</v>
      </c>
      <c r="C2282" t="s">
        <v>208</v>
      </c>
      <c r="D2282" t="s">
        <v>209</v>
      </c>
      <c r="E2282" s="361" t="s">
        <v>2403</v>
      </c>
    </row>
    <row r="2283" spans="1:5" x14ac:dyDescent="0.25">
      <c r="A2283">
        <v>12409</v>
      </c>
      <c r="B2283" t="s">
        <v>5523</v>
      </c>
      <c r="C2283" t="s">
        <v>208</v>
      </c>
      <c r="D2283" t="s">
        <v>209</v>
      </c>
      <c r="E2283" s="361" t="s">
        <v>2403</v>
      </c>
    </row>
    <row r="2284" spans="1:5" x14ac:dyDescent="0.25">
      <c r="A2284">
        <v>12410</v>
      </c>
      <c r="B2284" t="s">
        <v>5524</v>
      </c>
      <c r="C2284" t="s">
        <v>208</v>
      </c>
      <c r="D2284" t="s">
        <v>209</v>
      </c>
      <c r="E2284" s="361" t="s">
        <v>1427</v>
      </c>
    </row>
    <row r="2285" spans="1:5" x14ac:dyDescent="0.25">
      <c r="A2285">
        <v>12411</v>
      </c>
      <c r="B2285" t="s">
        <v>5525</v>
      </c>
      <c r="C2285" t="s">
        <v>208</v>
      </c>
      <c r="D2285" t="s">
        <v>209</v>
      </c>
      <c r="E2285" s="361" t="s">
        <v>5526</v>
      </c>
    </row>
    <row r="2286" spans="1:5" x14ac:dyDescent="0.25">
      <c r="A2286">
        <v>12412</v>
      </c>
      <c r="B2286" t="s">
        <v>5527</v>
      </c>
      <c r="C2286" t="s">
        <v>208</v>
      </c>
      <c r="D2286" t="s">
        <v>209</v>
      </c>
      <c r="E2286" s="361" t="s">
        <v>5528</v>
      </c>
    </row>
    <row r="2287" spans="1:5" x14ac:dyDescent="0.25">
      <c r="A2287">
        <v>12424</v>
      </c>
      <c r="B2287" t="s">
        <v>5529</v>
      </c>
      <c r="C2287" t="s">
        <v>208</v>
      </c>
      <c r="D2287" t="s">
        <v>209</v>
      </c>
      <c r="E2287" s="361" t="s">
        <v>5530</v>
      </c>
    </row>
    <row r="2288" spans="1:5" x14ac:dyDescent="0.25">
      <c r="A2288">
        <v>12425</v>
      </c>
      <c r="B2288" t="s">
        <v>5531</v>
      </c>
      <c r="C2288" t="s">
        <v>208</v>
      </c>
      <c r="D2288" t="s">
        <v>209</v>
      </c>
      <c r="E2288" s="361" t="s">
        <v>5532</v>
      </c>
    </row>
    <row r="2289" spans="1:5" x14ac:dyDescent="0.25">
      <c r="A2289">
        <v>12426</v>
      </c>
      <c r="B2289" t="s">
        <v>5533</v>
      </c>
      <c r="C2289" t="s">
        <v>208</v>
      </c>
      <c r="D2289" t="s">
        <v>209</v>
      </c>
      <c r="E2289" s="361" t="s">
        <v>5534</v>
      </c>
    </row>
    <row r="2290" spans="1:5" x14ac:dyDescent="0.25">
      <c r="A2290">
        <v>12427</v>
      </c>
      <c r="B2290" t="s">
        <v>5535</v>
      </c>
      <c r="C2290" t="s">
        <v>208</v>
      </c>
      <c r="D2290" t="s">
        <v>209</v>
      </c>
      <c r="E2290" s="361" t="s">
        <v>5536</v>
      </c>
    </row>
    <row r="2291" spans="1:5" x14ac:dyDescent="0.25">
      <c r="A2291">
        <v>12428</v>
      </c>
      <c r="B2291" t="s">
        <v>5537</v>
      </c>
      <c r="C2291" t="s">
        <v>208</v>
      </c>
      <c r="D2291" t="s">
        <v>209</v>
      </c>
      <c r="E2291" s="361" t="s">
        <v>5538</v>
      </c>
    </row>
    <row r="2292" spans="1:5" x14ac:dyDescent="0.25">
      <c r="A2292">
        <v>12429</v>
      </c>
      <c r="B2292" t="s">
        <v>5539</v>
      </c>
      <c r="C2292" t="s">
        <v>208</v>
      </c>
      <c r="D2292" t="s">
        <v>209</v>
      </c>
      <c r="E2292" s="361" t="s">
        <v>5540</v>
      </c>
    </row>
    <row r="2293" spans="1:5" x14ac:dyDescent="0.25">
      <c r="A2293">
        <v>12430</v>
      </c>
      <c r="B2293" t="s">
        <v>5541</v>
      </c>
      <c r="C2293" t="s">
        <v>208</v>
      </c>
      <c r="D2293" t="s">
        <v>209</v>
      </c>
      <c r="E2293" s="361" t="s">
        <v>5542</v>
      </c>
    </row>
    <row r="2294" spans="1:5" x14ac:dyDescent="0.25">
      <c r="A2294">
        <v>12431</v>
      </c>
      <c r="B2294" t="s">
        <v>5543</v>
      </c>
      <c r="C2294" t="s">
        <v>208</v>
      </c>
      <c r="D2294" t="s">
        <v>209</v>
      </c>
      <c r="E2294" s="361" t="s">
        <v>5544</v>
      </c>
    </row>
    <row r="2295" spans="1:5" x14ac:dyDescent="0.25">
      <c r="A2295">
        <v>12432</v>
      </c>
      <c r="B2295" t="s">
        <v>5545</v>
      </c>
      <c r="C2295" t="s">
        <v>208</v>
      </c>
      <c r="D2295" t="s">
        <v>209</v>
      </c>
      <c r="E2295" s="361" t="s">
        <v>716</v>
      </c>
    </row>
    <row r="2296" spans="1:5" x14ac:dyDescent="0.25">
      <c r="A2296">
        <v>12433</v>
      </c>
      <c r="B2296" t="s">
        <v>5546</v>
      </c>
      <c r="C2296" t="s">
        <v>208</v>
      </c>
      <c r="D2296" t="s">
        <v>209</v>
      </c>
      <c r="E2296" s="361" t="s">
        <v>5547</v>
      </c>
    </row>
    <row r="2297" spans="1:5" x14ac:dyDescent="0.25">
      <c r="A2297">
        <v>12434</v>
      </c>
      <c r="B2297" t="s">
        <v>5548</v>
      </c>
      <c r="C2297" t="s">
        <v>208</v>
      </c>
      <c r="D2297" t="s">
        <v>209</v>
      </c>
      <c r="E2297" s="361" t="s">
        <v>5549</v>
      </c>
    </row>
    <row r="2298" spans="1:5" x14ac:dyDescent="0.25">
      <c r="A2298">
        <v>12435</v>
      </c>
      <c r="B2298" t="s">
        <v>5550</v>
      </c>
      <c r="C2298" t="s">
        <v>208</v>
      </c>
      <c r="D2298" t="s">
        <v>209</v>
      </c>
      <c r="E2298" s="361" t="s">
        <v>5551</v>
      </c>
    </row>
    <row r="2299" spans="1:5" x14ac:dyDescent="0.25">
      <c r="A2299">
        <v>12436</v>
      </c>
      <c r="B2299" t="s">
        <v>5552</v>
      </c>
      <c r="C2299" t="s">
        <v>208</v>
      </c>
      <c r="D2299" t="s">
        <v>209</v>
      </c>
      <c r="E2299" s="361" t="s">
        <v>5553</v>
      </c>
    </row>
    <row r="2300" spans="1:5" x14ac:dyDescent="0.25">
      <c r="A2300">
        <v>12437</v>
      </c>
      <c r="B2300" t="s">
        <v>5554</v>
      </c>
      <c r="C2300" t="s">
        <v>208</v>
      </c>
      <c r="D2300" t="s">
        <v>209</v>
      </c>
      <c r="E2300" s="361" t="s">
        <v>5555</v>
      </c>
    </row>
    <row r="2301" spans="1:5" x14ac:dyDescent="0.25">
      <c r="A2301">
        <v>12438</v>
      </c>
      <c r="B2301" t="s">
        <v>5556</v>
      </c>
      <c r="C2301" t="s">
        <v>208</v>
      </c>
      <c r="D2301" t="s">
        <v>209</v>
      </c>
      <c r="E2301" s="361" t="s">
        <v>5557</v>
      </c>
    </row>
    <row r="2302" spans="1:5" x14ac:dyDescent="0.25">
      <c r="A2302">
        <v>12439</v>
      </c>
      <c r="B2302" t="s">
        <v>5558</v>
      </c>
      <c r="C2302" t="s">
        <v>208</v>
      </c>
      <c r="D2302" t="s">
        <v>209</v>
      </c>
      <c r="E2302" s="361" t="s">
        <v>5559</v>
      </c>
    </row>
    <row r="2303" spans="1:5" x14ac:dyDescent="0.25">
      <c r="A2303">
        <v>12440</v>
      </c>
      <c r="B2303" t="s">
        <v>5560</v>
      </c>
      <c r="C2303" t="s">
        <v>208</v>
      </c>
      <c r="D2303" t="s">
        <v>209</v>
      </c>
      <c r="E2303" s="361" t="s">
        <v>5561</v>
      </c>
    </row>
    <row r="2304" spans="1:5" x14ac:dyDescent="0.25">
      <c r="A2304">
        <v>12532</v>
      </c>
      <c r="B2304" t="s">
        <v>5562</v>
      </c>
      <c r="C2304" t="s">
        <v>208</v>
      </c>
      <c r="D2304" t="s">
        <v>206</v>
      </c>
      <c r="E2304" s="361" t="s">
        <v>1349</v>
      </c>
    </row>
    <row r="2305" spans="1:5" x14ac:dyDescent="0.25">
      <c r="A2305">
        <v>12544</v>
      </c>
      <c r="B2305" t="s">
        <v>5563</v>
      </c>
      <c r="C2305" t="s">
        <v>208</v>
      </c>
      <c r="D2305" t="s">
        <v>206</v>
      </c>
      <c r="E2305" s="361" t="s">
        <v>1306</v>
      </c>
    </row>
    <row r="2306" spans="1:5" x14ac:dyDescent="0.25">
      <c r="A2306">
        <v>12547</v>
      </c>
      <c r="B2306" t="s">
        <v>5564</v>
      </c>
      <c r="C2306" t="s">
        <v>208</v>
      </c>
      <c r="D2306" t="s">
        <v>206</v>
      </c>
      <c r="E2306" s="361" t="s">
        <v>1350</v>
      </c>
    </row>
    <row r="2307" spans="1:5" x14ac:dyDescent="0.25">
      <c r="A2307">
        <v>12551</v>
      </c>
      <c r="B2307" t="s">
        <v>5565</v>
      </c>
      <c r="C2307" t="s">
        <v>208</v>
      </c>
      <c r="D2307" t="s">
        <v>206</v>
      </c>
      <c r="E2307" s="361" t="s">
        <v>1351</v>
      </c>
    </row>
    <row r="2308" spans="1:5" x14ac:dyDescent="0.25">
      <c r="A2308">
        <v>12563</v>
      </c>
      <c r="B2308" t="s">
        <v>5566</v>
      </c>
      <c r="C2308" t="s">
        <v>208</v>
      </c>
      <c r="D2308" t="s">
        <v>206</v>
      </c>
      <c r="E2308" s="361" t="s">
        <v>1352</v>
      </c>
    </row>
    <row r="2309" spans="1:5" x14ac:dyDescent="0.25">
      <c r="A2309">
        <v>12565</v>
      </c>
      <c r="B2309" t="s">
        <v>5567</v>
      </c>
      <c r="C2309" t="s">
        <v>208</v>
      </c>
      <c r="D2309" t="s">
        <v>206</v>
      </c>
      <c r="E2309" s="361" t="s">
        <v>1353</v>
      </c>
    </row>
    <row r="2310" spans="1:5" x14ac:dyDescent="0.25">
      <c r="A2310">
        <v>12567</v>
      </c>
      <c r="B2310" t="s">
        <v>5568</v>
      </c>
      <c r="C2310" t="s">
        <v>208</v>
      </c>
      <c r="D2310" t="s">
        <v>206</v>
      </c>
      <c r="E2310" s="361" t="s">
        <v>1354</v>
      </c>
    </row>
    <row r="2311" spans="1:5" x14ac:dyDescent="0.25">
      <c r="A2311">
        <v>12568</v>
      </c>
      <c r="B2311" t="s">
        <v>5569</v>
      </c>
      <c r="C2311" t="s">
        <v>208</v>
      </c>
      <c r="D2311" t="s">
        <v>206</v>
      </c>
      <c r="E2311" s="361" t="s">
        <v>1355</v>
      </c>
    </row>
    <row r="2312" spans="1:5" x14ac:dyDescent="0.25">
      <c r="A2312">
        <v>12569</v>
      </c>
      <c r="B2312" t="s">
        <v>5570</v>
      </c>
      <c r="C2312" t="s">
        <v>213</v>
      </c>
      <c r="D2312" t="s">
        <v>206</v>
      </c>
      <c r="E2312" s="361" t="s">
        <v>1356</v>
      </c>
    </row>
    <row r="2313" spans="1:5" x14ac:dyDescent="0.25">
      <c r="A2313">
        <v>12572</v>
      </c>
      <c r="B2313" t="s">
        <v>5571</v>
      </c>
      <c r="C2313" t="s">
        <v>213</v>
      </c>
      <c r="D2313" t="s">
        <v>206</v>
      </c>
      <c r="E2313" s="361" t="s">
        <v>1357</v>
      </c>
    </row>
    <row r="2314" spans="1:5" x14ac:dyDescent="0.25">
      <c r="A2314">
        <v>12573</v>
      </c>
      <c r="B2314" t="s">
        <v>5572</v>
      </c>
      <c r="C2314" t="s">
        <v>213</v>
      </c>
      <c r="D2314" t="s">
        <v>206</v>
      </c>
      <c r="E2314" s="361" t="s">
        <v>1358</v>
      </c>
    </row>
    <row r="2315" spans="1:5" x14ac:dyDescent="0.25">
      <c r="A2315">
        <v>12574</v>
      </c>
      <c r="B2315" t="s">
        <v>5573</v>
      </c>
      <c r="C2315" t="s">
        <v>213</v>
      </c>
      <c r="D2315" t="s">
        <v>206</v>
      </c>
      <c r="E2315" s="361" t="s">
        <v>1359</v>
      </c>
    </row>
    <row r="2316" spans="1:5" x14ac:dyDescent="0.25">
      <c r="A2316">
        <v>12575</v>
      </c>
      <c r="B2316" t="s">
        <v>5574</v>
      </c>
      <c r="C2316" t="s">
        <v>213</v>
      </c>
      <c r="D2316" t="s">
        <v>206</v>
      </c>
      <c r="E2316" s="361" t="s">
        <v>1360</v>
      </c>
    </row>
    <row r="2317" spans="1:5" x14ac:dyDescent="0.25">
      <c r="A2317">
        <v>12576</v>
      </c>
      <c r="B2317" t="s">
        <v>5575</v>
      </c>
      <c r="C2317" t="s">
        <v>213</v>
      </c>
      <c r="D2317" t="s">
        <v>206</v>
      </c>
      <c r="E2317" s="361" t="s">
        <v>1361</v>
      </c>
    </row>
    <row r="2318" spans="1:5" x14ac:dyDescent="0.25">
      <c r="A2318">
        <v>12577</v>
      </c>
      <c r="B2318" t="s">
        <v>5576</v>
      </c>
      <c r="C2318" t="s">
        <v>213</v>
      </c>
      <c r="D2318" t="s">
        <v>206</v>
      </c>
      <c r="E2318" s="361" t="s">
        <v>1362</v>
      </c>
    </row>
    <row r="2319" spans="1:5" x14ac:dyDescent="0.25">
      <c r="A2319">
        <v>12578</v>
      </c>
      <c r="B2319" t="s">
        <v>5577</v>
      </c>
      <c r="C2319" t="s">
        <v>213</v>
      </c>
      <c r="D2319" t="s">
        <v>206</v>
      </c>
      <c r="E2319" s="361" t="s">
        <v>1363</v>
      </c>
    </row>
    <row r="2320" spans="1:5" x14ac:dyDescent="0.25">
      <c r="A2320">
        <v>12579</v>
      </c>
      <c r="B2320" t="s">
        <v>5578</v>
      </c>
      <c r="C2320" t="s">
        <v>213</v>
      </c>
      <c r="D2320" t="s">
        <v>206</v>
      </c>
      <c r="E2320" s="361" t="s">
        <v>1364</v>
      </c>
    </row>
    <row r="2321" spans="1:5" x14ac:dyDescent="0.25">
      <c r="A2321">
        <v>12580</v>
      </c>
      <c r="B2321" t="s">
        <v>5579</v>
      </c>
      <c r="C2321" t="s">
        <v>213</v>
      </c>
      <c r="D2321" t="s">
        <v>206</v>
      </c>
      <c r="E2321" s="361" t="s">
        <v>1365</v>
      </c>
    </row>
    <row r="2322" spans="1:5" x14ac:dyDescent="0.25">
      <c r="A2322">
        <v>12581</v>
      </c>
      <c r="B2322" t="s">
        <v>5580</v>
      </c>
      <c r="C2322" t="s">
        <v>213</v>
      </c>
      <c r="D2322" t="s">
        <v>206</v>
      </c>
      <c r="E2322" s="361" t="s">
        <v>1366</v>
      </c>
    </row>
    <row r="2323" spans="1:5" x14ac:dyDescent="0.25">
      <c r="A2323">
        <v>12583</v>
      </c>
      <c r="B2323" t="s">
        <v>5581</v>
      </c>
      <c r="C2323" t="s">
        <v>213</v>
      </c>
      <c r="D2323" t="s">
        <v>206</v>
      </c>
      <c r="E2323" s="361" t="s">
        <v>5582</v>
      </c>
    </row>
    <row r="2324" spans="1:5" x14ac:dyDescent="0.25">
      <c r="A2324">
        <v>12584</v>
      </c>
      <c r="B2324" t="s">
        <v>5583</v>
      </c>
      <c r="C2324" t="s">
        <v>213</v>
      </c>
      <c r="D2324" t="s">
        <v>206</v>
      </c>
      <c r="E2324" s="361" t="s">
        <v>5584</v>
      </c>
    </row>
    <row r="2325" spans="1:5" x14ac:dyDescent="0.25">
      <c r="A2325">
        <v>12613</v>
      </c>
      <c r="B2325" t="s">
        <v>5585</v>
      </c>
      <c r="C2325" t="s">
        <v>208</v>
      </c>
      <c r="D2325" t="s">
        <v>206</v>
      </c>
      <c r="E2325" s="361" t="s">
        <v>5586</v>
      </c>
    </row>
    <row r="2326" spans="1:5" x14ac:dyDescent="0.25">
      <c r="A2326">
        <v>12614</v>
      </c>
      <c r="B2326" t="s">
        <v>5587</v>
      </c>
      <c r="C2326" t="s">
        <v>208</v>
      </c>
      <c r="D2326" t="s">
        <v>206</v>
      </c>
      <c r="E2326" s="361" t="s">
        <v>5156</v>
      </c>
    </row>
    <row r="2327" spans="1:5" x14ac:dyDescent="0.25">
      <c r="A2327">
        <v>12615</v>
      </c>
      <c r="B2327" t="s">
        <v>5588</v>
      </c>
      <c r="C2327" t="s">
        <v>208</v>
      </c>
      <c r="D2327" t="s">
        <v>206</v>
      </c>
      <c r="E2327" s="361" t="s">
        <v>1292</v>
      </c>
    </row>
    <row r="2328" spans="1:5" x14ac:dyDescent="0.25">
      <c r="A2328">
        <v>12616</v>
      </c>
      <c r="B2328" t="s">
        <v>5589</v>
      </c>
      <c r="C2328" t="s">
        <v>208</v>
      </c>
      <c r="D2328" t="s">
        <v>206</v>
      </c>
      <c r="E2328" s="361" t="s">
        <v>5590</v>
      </c>
    </row>
    <row r="2329" spans="1:5" x14ac:dyDescent="0.25">
      <c r="A2329">
        <v>12618</v>
      </c>
      <c r="B2329" t="s">
        <v>5591</v>
      </c>
      <c r="C2329" t="s">
        <v>208</v>
      </c>
      <c r="D2329" t="s">
        <v>206</v>
      </c>
      <c r="E2329" s="361" t="s">
        <v>5592</v>
      </c>
    </row>
    <row r="2330" spans="1:5" x14ac:dyDescent="0.25">
      <c r="A2330">
        <v>12623</v>
      </c>
      <c r="B2330" t="s">
        <v>5593</v>
      </c>
      <c r="C2330" t="s">
        <v>213</v>
      </c>
      <c r="D2330" t="s">
        <v>206</v>
      </c>
      <c r="E2330" s="361" t="s">
        <v>960</v>
      </c>
    </row>
    <row r="2331" spans="1:5" x14ac:dyDescent="0.25">
      <c r="A2331">
        <v>12624</v>
      </c>
      <c r="B2331" t="s">
        <v>5594</v>
      </c>
      <c r="C2331" t="s">
        <v>208</v>
      </c>
      <c r="D2331" t="s">
        <v>206</v>
      </c>
      <c r="E2331" s="361" t="s">
        <v>1293</v>
      </c>
    </row>
    <row r="2332" spans="1:5" x14ac:dyDescent="0.25">
      <c r="A2332">
        <v>12626</v>
      </c>
      <c r="B2332" t="s">
        <v>5595</v>
      </c>
      <c r="C2332" t="s">
        <v>208</v>
      </c>
      <c r="D2332" t="s">
        <v>206</v>
      </c>
      <c r="E2332" s="361" t="s">
        <v>5596</v>
      </c>
    </row>
    <row r="2333" spans="1:5" x14ac:dyDescent="0.25">
      <c r="A2333">
        <v>12627</v>
      </c>
      <c r="B2333" t="s">
        <v>5597</v>
      </c>
      <c r="C2333" t="s">
        <v>208</v>
      </c>
      <c r="D2333" t="s">
        <v>206</v>
      </c>
      <c r="E2333" s="361" t="s">
        <v>5598</v>
      </c>
    </row>
    <row r="2334" spans="1:5" x14ac:dyDescent="0.25">
      <c r="A2334">
        <v>12657</v>
      </c>
      <c r="B2334" t="s">
        <v>5599</v>
      </c>
      <c r="C2334" t="s">
        <v>208</v>
      </c>
      <c r="D2334" t="s">
        <v>209</v>
      </c>
      <c r="E2334" s="361" t="s">
        <v>1367</v>
      </c>
    </row>
    <row r="2335" spans="1:5" x14ac:dyDescent="0.25">
      <c r="A2335">
        <v>12713</v>
      </c>
      <c r="B2335" t="s">
        <v>5600</v>
      </c>
      <c r="C2335" t="s">
        <v>213</v>
      </c>
      <c r="D2335" t="s">
        <v>204</v>
      </c>
      <c r="E2335" s="361" t="s">
        <v>5601</v>
      </c>
    </row>
    <row r="2336" spans="1:5" x14ac:dyDescent="0.25">
      <c r="A2336">
        <v>12714</v>
      </c>
      <c r="B2336" t="s">
        <v>5602</v>
      </c>
      <c r="C2336" t="s">
        <v>208</v>
      </c>
      <c r="D2336" t="s">
        <v>206</v>
      </c>
      <c r="E2336" s="361" t="s">
        <v>881</v>
      </c>
    </row>
    <row r="2337" spans="1:5" x14ac:dyDescent="0.25">
      <c r="A2337">
        <v>12715</v>
      </c>
      <c r="B2337" t="s">
        <v>5603</v>
      </c>
      <c r="C2337" t="s">
        <v>208</v>
      </c>
      <c r="D2337" t="s">
        <v>206</v>
      </c>
      <c r="E2337" s="361" t="s">
        <v>896</v>
      </c>
    </row>
    <row r="2338" spans="1:5" x14ac:dyDescent="0.25">
      <c r="A2338">
        <v>12716</v>
      </c>
      <c r="B2338" t="s">
        <v>5604</v>
      </c>
      <c r="C2338" t="s">
        <v>208</v>
      </c>
      <c r="D2338" t="s">
        <v>206</v>
      </c>
      <c r="E2338" s="361" t="s">
        <v>678</v>
      </c>
    </row>
    <row r="2339" spans="1:5" x14ac:dyDescent="0.25">
      <c r="A2339">
        <v>12717</v>
      </c>
      <c r="B2339" t="s">
        <v>5605</v>
      </c>
      <c r="C2339" t="s">
        <v>208</v>
      </c>
      <c r="D2339" t="s">
        <v>206</v>
      </c>
      <c r="E2339" s="361" t="s">
        <v>5606</v>
      </c>
    </row>
    <row r="2340" spans="1:5" x14ac:dyDescent="0.25">
      <c r="A2340">
        <v>12718</v>
      </c>
      <c r="B2340" t="s">
        <v>5607</v>
      </c>
      <c r="C2340" t="s">
        <v>208</v>
      </c>
      <c r="D2340" t="s">
        <v>206</v>
      </c>
      <c r="E2340" s="361" t="s">
        <v>5608</v>
      </c>
    </row>
    <row r="2341" spans="1:5" x14ac:dyDescent="0.25">
      <c r="A2341">
        <v>12719</v>
      </c>
      <c r="B2341" t="s">
        <v>5609</v>
      </c>
      <c r="C2341" t="s">
        <v>208</v>
      </c>
      <c r="D2341" t="s">
        <v>206</v>
      </c>
      <c r="E2341" s="361" t="s">
        <v>5610</v>
      </c>
    </row>
    <row r="2342" spans="1:5" x14ac:dyDescent="0.25">
      <c r="A2342">
        <v>12720</v>
      </c>
      <c r="B2342" t="s">
        <v>5611</v>
      </c>
      <c r="C2342" t="s">
        <v>208</v>
      </c>
      <c r="D2342" t="s">
        <v>206</v>
      </c>
      <c r="E2342" s="361" t="s">
        <v>5612</v>
      </c>
    </row>
    <row r="2343" spans="1:5" x14ac:dyDescent="0.25">
      <c r="A2343">
        <v>12721</v>
      </c>
      <c r="B2343" t="s">
        <v>5613</v>
      </c>
      <c r="C2343" t="s">
        <v>208</v>
      </c>
      <c r="D2343" t="s">
        <v>206</v>
      </c>
      <c r="E2343" s="361" t="s">
        <v>5614</v>
      </c>
    </row>
    <row r="2344" spans="1:5" x14ac:dyDescent="0.25">
      <c r="A2344">
        <v>12722</v>
      </c>
      <c r="B2344" t="s">
        <v>5615</v>
      </c>
      <c r="C2344" t="s">
        <v>208</v>
      </c>
      <c r="D2344" t="s">
        <v>206</v>
      </c>
      <c r="E2344" s="361" t="s">
        <v>5616</v>
      </c>
    </row>
    <row r="2345" spans="1:5" x14ac:dyDescent="0.25">
      <c r="A2345">
        <v>12723</v>
      </c>
      <c r="B2345" t="s">
        <v>5617</v>
      </c>
      <c r="C2345" t="s">
        <v>208</v>
      </c>
      <c r="D2345" t="s">
        <v>206</v>
      </c>
      <c r="E2345" s="361" t="s">
        <v>709</v>
      </c>
    </row>
    <row r="2346" spans="1:5" x14ac:dyDescent="0.25">
      <c r="A2346">
        <v>12724</v>
      </c>
      <c r="B2346" t="s">
        <v>5618</v>
      </c>
      <c r="C2346" t="s">
        <v>208</v>
      </c>
      <c r="D2346" t="s">
        <v>206</v>
      </c>
      <c r="E2346" s="361" t="s">
        <v>4939</v>
      </c>
    </row>
    <row r="2347" spans="1:5" x14ac:dyDescent="0.25">
      <c r="A2347">
        <v>12725</v>
      </c>
      <c r="B2347" t="s">
        <v>5619</v>
      </c>
      <c r="C2347" t="s">
        <v>208</v>
      </c>
      <c r="D2347" t="s">
        <v>206</v>
      </c>
      <c r="E2347" s="361" t="s">
        <v>5620</v>
      </c>
    </row>
    <row r="2348" spans="1:5" x14ac:dyDescent="0.25">
      <c r="A2348">
        <v>12726</v>
      </c>
      <c r="B2348" t="s">
        <v>5621</v>
      </c>
      <c r="C2348" t="s">
        <v>208</v>
      </c>
      <c r="D2348" t="s">
        <v>206</v>
      </c>
      <c r="E2348" s="361" t="s">
        <v>5622</v>
      </c>
    </row>
    <row r="2349" spans="1:5" x14ac:dyDescent="0.25">
      <c r="A2349">
        <v>12727</v>
      </c>
      <c r="B2349" t="s">
        <v>5623</v>
      </c>
      <c r="C2349" t="s">
        <v>208</v>
      </c>
      <c r="D2349" t="s">
        <v>206</v>
      </c>
      <c r="E2349" s="361" t="s">
        <v>5624</v>
      </c>
    </row>
    <row r="2350" spans="1:5" x14ac:dyDescent="0.25">
      <c r="A2350">
        <v>12728</v>
      </c>
      <c r="B2350" t="s">
        <v>5625</v>
      </c>
      <c r="C2350" t="s">
        <v>208</v>
      </c>
      <c r="D2350" t="s">
        <v>206</v>
      </c>
      <c r="E2350" s="361" t="s">
        <v>5626</v>
      </c>
    </row>
    <row r="2351" spans="1:5" x14ac:dyDescent="0.25">
      <c r="A2351">
        <v>12729</v>
      </c>
      <c r="B2351" t="s">
        <v>5627</v>
      </c>
      <c r="C2351" t="s">
        <v>208</v>
      </c>
      <c r="D2351" t="s">
        <v>206</v>
      </c>
      <c r="E2351" s="361" t="s">
        <v>5628</v>
      </c>
    </row>
    <row r="2352" spans="1:5" x14ac:dyDescent="0.25">
      <c r="A2352">
        <v>12730</v>
      </c>
      <c r="B2352" t="s">
        <v>5629</v>
      </c>
      <c r="C2352" t="s">
        <v>208</v>
      </c>
      <c r="D2352" t="s">
        <v>206</v>
      </c>
      <c r="E2352" s="361" t="s">
        <v>5630</v>
      </c>
    </row>
    <row r="2353" spans="1:5" x14ac:dyDescent="0.25">
      <c r="A2353">
        <v>12731</v>
      </c>
      <c r="B2353" t="s">
        <v>5631</v>
      </c>
      <c r="C2353" t="s">
        <v>208</v>
      </c>
      <c r="D2353" t="s">
        <v>206</v>
      </c>
      <c r="E2353" s="361" t="s">
        <v>5632</v>
      </c>
    </row>
    <row r="2354" spans="1:5" x14ac:dyDescent="0.25">
      <c r="A2354">
        <v>12732</v>
      </c>
      <c r="B2354" t="s">
        <v>5633</v>
      </c>
      <c r="C2354" t="s">
        <v>208</v>
      </c>
      <c r="D2354" t="s">
        <v>206</v>
      </c>
      <c r="E2354" s="361" t="s">
        <v>5634</v>
      </c>
    </row>
    <row r="2355" spans="1:5" x14ac:dyDescent="0.25">
      <c r="A2355">
        <v>12733</v>
      </c>
      <c r="B2355" t="s">
        <v>5635</v>
      </c>
      <c r="C2355" t="s">
        <v>208</v>
      </c>
      <c r="D2355" t="s">
        <v>206</v>
      </c>
      <c r="E2355" s="361" t="s">
        <v>2755</v>
      </c>
    </row>
    <row r="2356" spans="1:5" x14ac:dyDescent="0.25">
      <c r="A2356">
        <v>12734</v>
      </c>
      <c r="B2356" t="s">
        <v>5636</v>
      </c>
      <c r="C2356" t="s">
        <v>208</v>
      </c>
      <c r="D2356" t="s">
        <v>206</v>
      </c>
      <c r="E2356" s="361" t="s">
        <v>2131</v>
      </c>
    </row>
    <row r="2357" spans="1:5" x14ac:dyDescent="0.25">
      <c r="A2357">
        <v>12735</v>
      </c>
      <c r="B2357" t="s">
        <v>5637</v>
      </c>
      <c r="C2357" t="s">
        <v>208</v>
      </c>
      <c r="D2357" t="s">
        <v>206</v>
      </c>
      <c r="E2357" s="361" t="s">
        <v>5638</v>
      </c>
    </row>
    <row r="2358" spans="1:5" x14ac:dyDescent="0.25">
      <c r="A2358">
        <v>12736</v>
      </c>
      <c r="B2358" t="s">
        <v>5639</v>
      </c>
      <c r="C2358" t="s">
        <v>208</v>
      </c>
      <c r="D2358" t="s">
        <v>206</v>
      </c>
      <c r="E2358" s="361" t="s">
        <v>1200</v>
      </c>
    </row>
    <row r="2359" spans="1:5" x14ac:dyDescent="0.25">
      <c r="A2359">
        <v>12737</v>
      </c>
      <c r="B2359" t="s">
        <v>5640</v>
      </c>
      <c r="C2359" t="s">
        <v>208</v>
      </c>
      <c r="D2359" t="s">
        <v>206</v>
      </c>
      <c r="E2359" s="361" t="s">
        <v>5641</v>
      </c>
    </row>
    <row r="2360" spans="1:5" x14ac:dyDescent="0.25">
      <c r="A2360">
        <v>12738</v>
      </c>
      <c r="B2360" t="s">
        <v>5642</v>
      </c>
      <c r="C2360" t="s">
        <v>208</v>
      </c>
      <c r="D2360" t="s">
        <v>206</v>
      </c>
      <c r="E2360" s="361" t="s">
        <v>5643</v>
      </c>
    </row>
    <row r="2361" spans="1:5" x14ac:dyDescent="0.25">
      <c r="A2361">
        <v>12739</v>
      </c>
      <c r="B2361" t="s">
        <v>5644</v>
      </c>
      <c r="C2361" t="s">
        <v>208</v>
      </c>
      <c r="D2361" t="s">
        <v>206</v>
      </c>
      <c r="E2361" s="361" t="s">
        <v>5645</v>
      </c>
    </row>
    <row r="2362" spans="1:5" x14ac:dyDescent="0.25">
      <c r="A2362">
        <v>12740</v>
      </c>
      <c r="B2362" t="s">
        <v>5646</v>
      </c>
      <c r="C2362" t="s">
        <v>208</v>
      </c>
      <c r="D2362" t="s">
        <v>206</v>
      </c>
      <c r="E2362" s="361" t="s">
        <v>5647</v>
      </c>
    </row>
    <row r="2363" spans="1:5" x14ac:dyDescent="0.25">
      <c r="A2363">
        <v>12741</v>
      </c>
      <c r="B2363" t="s">
        <v>5648</v>
      </c>
      <c r="C2363" t="s">
        <v>208</v>
      </c>
      <c r="D2363" t="s">
        <v>206</v>
      </c>
      <c r="E2363" s="361" t="s">
        <v>5649</v>
      </c>
    </row>
    <row r="2364" spans="1:5" x14ac:dyDescent="0.25">
      <c r="A2364">
        <v>12742</v>
      </c>
      <c r="B2364" t="s">
        <v>5650</v>
      </c>
      <c r="C2364" t="s">
        <v>213</v>
      </c>
      <c r="D2364" t="s">
        <v>206</v>
      </c>
      <c r="E2364" s="361" t="s">
        <v>5651</v>
      </c>
    </row>
    <row r="2365" spans="1:5" x14ac:dyDescent="0.25">
      <c r="A2365">
        <v>12743</v>
      </c>
      <c r="B2365" t="s">
        <v>5652</v>
      </c>
      <c r="C2365" t="s">
        <v>213</v>
      </c>
      <c r="D2365" t="s">
        <v>206</v>
      </c>
      <c r="E2365" s="361" t="s">
        <v>5653</v>
      </c>
    </row>
    <row r="2366" spans="1:5" x14ac:dyDescent="0.25">
      <c r="A2366">
        <v>12744</v>
      </c>
      <c r="B2366" t="s">
        <v>5654</v>
      </c>
      <c r="C2366" t="s">
        <v>213</v>
      </c>
      <c r="D2366" t="s">
        <v>206</v>
      </c>
      <c r="E2366" s="361" t="s">
        <v>5655</v>
      </c>
    </row>
    <row r="2367" spans="1:5" x14ac:dyDescent="0.25">
      <c r="A2367">
        <v>12745</v>
      </c>
      <c r="B2367" t="s">
        <v>5656</v>
      </c>
      <c r="C2367" t="s">
        <v>213</v>
      </c>
      <c r="D2367" t="s">
        <v>206</v>
      </c>
      <c r="E2367" s="361" t="s">
        <v>5657</v>
      </c>
    </row>
    <row r="2368" spans="1:5" x14ac:dyDescent="0.25">
      <c r="A2368">
        <v>12746</v>
      </c>
      <c r="B2368" t="s">
        <v>5658</v>
      </c>
      <c r="C2368" t="s">
        <v>213</v>
      </c>
      <c r="D2368" t="s">
        <v>206</v>
      </c>
      <c r="E2368" s="361" t="s">
        <v>5659</v>
      </c>
    </row>
    <row r="2369" spans="1:5" x14ac:dyDescent="0.25">
      <c r="A2369">
        <v>12747</v>
      </c>
      <c r="B2369" t="s">
        <v>5660</v>
      </c>
      <c r="C2369" t="s">
        <v>213</v>
      </c>
      <c r="D2369" t="s">
        <v>206</v>
      </c>
      <c r="E2369" s="361" t="s">
        <v>5661</v>
      </c>
    </row>
    <row r="2370" spans="1:5" x14ac:dyDescent="0.25">
      <c r="A2370">
        <v>12748</v>
      </c>
      <c r="B2370" t="s">
        <v>5662</v>
      </c>
      <c r="C2370" t="s">
        <v>213</v>
      </c>
      <c r="D2370" t="s">
        <v>206</v>
      </c>
      <c r="E2370" s="361" t="s">
        <v>5663</v>
      </c>
    </row>
    <row r="2371" spans="1:5" x14ac:dyDescent="0.25">
      <c r="A2371">
        <v>12749</v>
      </c>
      <c r="B2371" t="s">
        <v>5664</v>
      </c>
      <c r="C2371" t="s">
        <v>213</v>
      </c>
      <c r="D2371" t="s">
        <v>206</v>
      </c>
      <c r="E2371" s="361" t="s">
        <v>5665</v>
      </c>
    </row>
    <row r="2372" spans="1:5" x14ac:dyDescent="0.25">
      <c r="A2372">
        <v>12759</v>
      </c>
      <c r="B2372" t="s">
        <v>5666</v>
      </c>
      <c r="C2372" t="s">
        <v>214</v>
      </c>
      <c r="D2372" t="s">
        <v>206</v>
      </c>
      <c r="E2372" s="361" t="s">
        <v>5667</v>
      </c>
    </row>
    <row r="2373" spans="1:5" x14ac:dyDescent="0.25">
      <c r="A2373">
        <v>12760</v>
      </c>
      <c r="B2373" t="s">
        <v>5668</v>
      </c>
      <c r="C2373" t="s">
        <v>214</v>
      </c>
      <c r="D2373" t="s">
        <v>206</v>
      </c>
      <c r="E2373" s="361" t="s">
        <v>5669</v>
      </c>
    </row>
    <row r="2374" spans="1:5" x14ac:dyDescent="0.25">
      <c r="A2374">
        <v>12768</v>
      </c>
      <c r="B2374" t="s">
        <v>5670</v>
      </c>
      <c r="C2374" t="s">
        <v>208</v>
      </c>
      <c r="D2374" t="s">
        <v>209</v>
      </c>
      <c r="E2374" s="361" t="s">
        <v>5671</v>
      </c>
    </row>
    <row r="2375" spans="1:5" x14ac:dyDescent="0.25">
      <c r="A2375">
        <v>12769</v>
      </c>
      <c r="B2375" t="s">
        <v>5672</v>
      </c>
      <c r="C2375" t="s">
        <v>208</v>
      </c>
      <c r="D2375" t="s">
        <v>209</v>
      </c>
      <c r="E2375" s="361" t="s">
        <v>5673</v>
      </c>
    </row>
    <row r="2376" spans="1:5" x14ac:dyDescent="0.25">
      <c r="A2376">
        <v>12770</v>
      </c>
      <c r="B2376" t="s">
        <v>5674</v>
      </c>
      <c r="C2376" t="s">
        <v>208</v>
      </c>
      <c r="D2376" t="s">
        <v>209</v>
      </c>
      <c r="E2376" s="361" t="s">
        <v>5675</v>
      </c>
    </row>
    <row r="2377" spans="1:5" x14ac:dyDescent="0.25">
      <c r="A2377">
        <v>12772</v>
      </c>
      <c r="B2377" t="s">
        <v>5676</v>
      </c>
      <c r="C2377" t="s">
        <v>208</v>
      </c>
      <c r="D2377" t="s">
        <v>209</v>
      </c>
      <c r="E2377" s="361" t="s">
        <v>5677</v>
      </c>
    </row>
    <row r="2378" spans="1:5" x14ac:dyDescent="0.25">
      <c r="A2378">
        <v>12773</v>
      </c>
      <c r="B2378" t="s">
        <v>5678</v>
      </c>
      <c r="C2378" t="s">
        <v>208</v>
      </c>
      <c r="D2378" t="s">
        <v>209</v>
      </c>
      <c r="E2378" s="361" t="s">
        <v>5679</v>
      </c>
    </row>
    <row r="2379" spans="1:5" x14ac:dyDescent="0.25">
      <c r="A2379">
        <v>12774</v>
      </c>
      <c r="B2379" t="s">
        <v>5680</v>
      </c>
      <c r="C2379" t="s">
        <v>208</v>
      </c>
      <c r="D2379" t="s">
        <v>209</v>
      </c>
      <c r="E2379" s="361" t="s">
        <v>5681</v>
      </c>
    </row>
    <row r="2380" spans="1:5" x14ac:dyDescent="0.25">
      <c r="A2380">
        <v>12775</v>
      </c>
      <c r="B2380" t="s">
        <v>5682</v>
      </c>
      <c r="C2380" t="s">
        <v>208</v>
      </c>
      <c r="D2380" t="s">
        <v>209</v>
      </c>
      <c r="E2380" s="361" t="s">
        <v>5683</v>
      </c>
    </row>
    <row r="2381" spans="1:5" x14ac:dyDescent="0.25">
      <c r="A2381">
        <v>12776</v>
      </c>
      <c r="B2381" t="s">
        <v>5684</v>
      </c>
      <c r="C2381" t="s">
        <v>208</v>
      </c>
      <c r="D2381" t="s">
        <v>209</v>
      </c>
      <c r="E2381" s="361" t="s">
        <v>5685</v>
      </c>
    </row>
    <row r="2382" spans="1:5" x14ac:dyDescent="0.25">
      <c r="A2382">
        <v>12777</v>
      </c>
      <c r="B2382" t="s">
        <v>5686</v>
      </c>
      <c r="C2382" t="s">
        <v>208</v>
      </c>
      <c r="D2382" t="s">
        <v>209</v>
      </c>
      <c r="E2382" s="361" t="s">
        <v>5687</v>
      </c>
    </row>
    <row r="2383" spans="1:5" x14ac:dyDescent="0.25">
      <c r="A2383">
        <v>12815</v>
      </c>
      <c r="B2383" t="s">
        <v>5688</v>
      </c>
      <c r="C2383" t="s">
        <v>208</v>
      </c>
      <c r="D2383" t="s">
        <v>206</v>
      </c>
      <c r="E2383" s="361" t="s">
        <v>482</v>
      </c>
    </row>
    <row r="2384" spans="1:5" x14ac:dyDescent="0.25">
      <c r="A2384">
        <v>12868</v>
      </c>
      <c r="B2384" t="s">
        <v>5689</v>
      </c>
      <c r="C2384" t="s">
        <v>212</v>
      </c>
      <c r="D2384" t="s">
        <v>206</v>
      </c>
      <c r="E2384" s="361" t="s">
        <v>5690</v>
      </c>
    </row>
    <row r="2385" spans="1:5" x14ac:dyDescent="0.25">
      <c r="A2385">
        <v>12869</v>
      </c>
      <c r="B2385" t="s">
        <v>5691</v>
      </c>
      <c r="C2385" t="s">
        <v>212</v>
      </c>
      <c r="D2385" t="s">
        <v>206</v>
      </c>
      <c r="E2385" s="361" t="s">
        <v>5692</v>
      </c>
    </row>
    <row r="2386" spans="1:5" x14ac:dyDescent="0.25">
      <c r="A2386">
        <v>12872</v>
      </c>
      <c r="B2386" t="s">
        <v>5693</v>
      </c>
      <c r="C2386" t="s">
        <v>212</v>
      </c>
      <c r="D2386" t="s">
        <v>206</v>
      </c>
      <c r="E2386" s="361" t="s">
        <v>835</v>
      </c>
    </row>
    <row r="2387" spans="1:5" x14ac:dyDescent="0.25">
      <c r="A2387">
        <v>12873</v>
      </c>
      <c r="B2387" t="s">
        <v>5694</v>
      </c>
      <c r="C2387" t="s">
        <v>212</v>
      </c>
      <c r="D2387" t="s">
        <v>206</v>
      </c>
      <c r="E2387" s="361" t="s">
        <v>835</v>
      </c>
    </row>
    <row r="2388" spans="1:5" x14ac:dyDescent="0.25">
      <c r="A2388">
        <v>12874</v>
      </c>
      <c r="B2388" t="s">
        <v>5695</v>
      </c>
      <c r="C2388" t="s">
        <v>212</v>
      </c>
      <c r="D2388" t="s">
        <v>206</v>
      </c>
      <c r="E2388" s="361" t="s">
        <v>5692</v>
      </c>
    </row>
    <row r="2389" spans="1:5" x14ac:dyDescent="0.25">
      <c r="A2389">
        <v>12892</v>
      </c>
      <c r="B2389" t="s">
        <v>5696</v>
      </c>
      <c r="C2389" t="s">
        <v>219</v>
      </c>
      <c r="D2389" t="s">
        <v>206</v>
      </c>
      <c r="E2389" s="361" t="s">
        <v>3138</v>
      </c>
    </row>
    <row r="2390" spans="1:5" x14ac:dyDescent="0.25">
      <c r="A2390">
        <v>12893</v>
      </c>
      <c r="B2390" t="s">
        <v>5697</v>
      </c>
      <c r="C2390" t="s">
        <v>219</v>
      </c>
      <c r="D2390" t="s">
        <v>206</v>
      </c>
      <c r="E2390" s="361" t="s">
        <v>5698</v>
      </c>
    </row>
    <row r="2391" spans="1:5" x14ac:dyDescent="0.25">
      <c r="A2391">
        <v>12894</v>
      </c>
      <c r="B2391" t="s">
        <v>5699</v>
      </c>
      <c r="C2391" t="s">
        <v>208</v>
      </c>
      <c r="D2391" t="s">
        <v>206</v>
      </c>
      <c r="E2391" s="361" t="s">
        <v>5700</v>
      </c>
    </row>
    <row r="2392" spans="1:5" x14ac:dyDescent="0.25">
      <c r="A2392">
        <v>12895</v>
      </c>
      <c r="B2392" t="s">
        <v>5701</v>
      </c>
      <c r="C2392" t="s">
        <v>208</v>
      </c>
      <c r="D2392" t="s">
        <v>204</v>
      </c>
      <c r="E2392" s="361" t="s">
        <v>1036</v>
      </c>
    </row>
    <row r="2393" spans="1:5" x14ac:dyDescent="0.25">
      <c r="A2393">
        <v>12898</v>
      </c>
      <c r="B2393" t="s">
        <v>5702</v>
      </c>
      <c r="C2393" t="s">
        <v>208</v>
      </c>
      <c r="D2393" t="s">
        <v>209</v>
      </c>
      <c r="E2393" s="361" t="s">
        <v>1377</v>
      </c>
    </row>
    <row r="2394" spans="1:5" x14ac:dyDescent="0.25">
      <c r="A2394">
        <v>12899</v>
      </c>
      <c r="B2394" t="s">
        <v>5703</v>
      </c>
      <c r="C2394" t="s">
        <v>208</v>
      </c>
      <c r="D2394" t="s">
        <v>209</v>
      </c>
      <c r="E2394" s="361" t="s">
        <v>1378</v>
      </c>
    </row>
    <row r="2395" spans="1:5" x14ac:dyDescent="0.25">
      <c r="A2395">
        <v>12909</v>
      </c>
      <c r="B2395" t="s">
        <v>5704</v>
      </c>
      <c r="C2395" t="s">
        <v>208</v>
      </c>
      <c r="D2395" t="s">
        <v>206</v>
      </c>
      <c r="E2395" s="361" t="s">
        <v>5705</v>
      </c>
    </row>
    <row r="2396" spans="1:5" x14ac:dyDescent="0.25">
      <c r="A2396">
        <v>12910</v>
      </c>
      <c r="B2396" t="s">
        <v>5706</v>
      </c>
      <c r="C2396" t="s">
        <v>208</v>
      </c>
      <c r="D2396" t="s">
        <v>206</v>
      </c>
      <c r="E2396" s="361" t="s">
        <v>5707</v>
      </c>
    </row>
    <row r="2397" spans="1:5" x14ac:dyDescent="0.25">
      <c r="A2397">
        <v>13042</v>
      </c>
      <c r="B2397" t="s">
        <v>5708</v>
      </c>
      <c r="C2397" t="s">
        <v>213</v>
      </c>
      <c r="D2397" t="s">
        <v>209</v>
      </c>
      <c r="E2397" s="361" t="s">
        <v>5709</v>
      </c>
    </row>
    <row r="2398" spans="1:5" x14ac:dyDescent="0.25">
      <c r="A2398">
        <v>13109</v>
      </c>
      <c r="B2398" t="s">
        <v>5710</v>
      </c>
      <c r="C2398" t="s">
        <v>208</v>
      </c>
      <c r="D2398" t="s">
        <v>209</v>
      </c>
      <c r="E2398" s="361" t="s">
        <v>1380</v>
      </c>
    </row>
    <row r="2399" spans="1:5" x14ac:dyDescent="0.25">
      <c r="A2399">
        <v>13110</v>
      </c>
      <c r="B2399" t="s">
        <v>5711</v>
      </c>
      <c r="C2399" t="s">
        <v>208</v>
      </c>
      <c r="D2399" t="s">
        <v>209</v>
      </c>
      <c r="E2399" s="361" t="s">
        <v>1381</v>
      </c>
    </row>
    <row r="2400" spans="1:5" x14ac:dyDescent="0.25">
      <c r="A2400">
        <v>13115</v>
      </c>
      <c r="B2400" t="s">
        <v>5712</v>
      </c>
      <c r="C2400" t="s">
        <v>213</v>
      </c>
      <c r="D2400" t="s">
        <v>206</v>
      </c>
      <c r="E2400" s="361" t="s">
        <v>5713</v>
      </c>
    </row>
    <row r="2401" spans="1:5" x14ac:dyDescent="0.25">
      <c r="A2401">
        <v>13127</v>
      </c>
      <c r="B2401" t="s">
        <v>5714</v>
      </c>
      <c r="C2401" t="s">
        <v>213</v>
      </c>
      <c r="D2401" t="s">
        <v>209</v>
      </c>
      <c r="E2401" s="361" t="s">
        <v>785</v>
      </c>
    </row>
    <row r="2402" spans="1:5" x14ac:dyDescent="0.25">
      <c r="A2402">
        <v>13137</v>
      </c>
      <c r="B2402" t="s">
        <v>5715</v>
      </c>
      <c r="C2402" t="s">
        <v>213</v>
      </c>
      <c r="D2402" t="s">
        <v>209</v>
      </c>
      <c r="E2402" s="361" t="s">
        <v>5716</v>
      </c>
    </row>
    <row r="2403" spans="1:5" x14ac:dyDescent="0.25">
      <c r="A2403">
        <v>13141</v>
      </c>
      <c r="B2403" t="s">
        <v>5717</v>
      </c>
      <c r="C2403" t="s">
        <v>213</v>
      </c>
      <c r="D2403" t="s">
        <v>209</v>
      </c>
      <c r="E2403" s="361" t="s">
        <v>5718</v>
      </c>
    </row>
    <row r="2404" spans="1:5" x14ac:dyDescent="0.25">
      <c r="A2404">
        <v>13142</v>
      </c>
      <c r="B2404" t="s">
        <v>5719</v>
      </c>
      <c r="C2404" t="s">
        <v>213</v>
      </c>
      <c r="D2404" t="s">
        <v>209</v>
      </c>
      <c r="E2404" s="361" t="s">
        <v>5720</v>
      </c>
    </row>
    <row r="2405" spans="1:5" x14ac:dyDescent="0.25">
      <c r="A2405">
        <v>13159</v>
      </c>
      <c r="B2405" t="s">
        <v>5721</v>
      </c>
      <c r="C2405" t="s">
        <v>213</v>
      </c>
      <c r="D2405" t="s">
        <v>206</v>
      </c>
      <c r="E2405" s="361" t="s">
        <v>5722</v>
      </c>
    </row>
    <row r="2406" spans="1:5" x14ac:dyDescent="0.25">
      <c r="A2406">
        <v>13168</v>
      </c>
      <c r="B2406" t="s">
        <v>5723</v>
      </c>
      <c r="C2406" t="s">
        <v>213</v>
      </c>
      <c r="D2406" t="s">
        <v>206</v>
      </c>
      <c r="E2406" s="361" t="s">
        <v>1897</v>
      </c>
    </row>
    <row r="2407" spans="1:5" x14ac:dyDescent="0.25">
      <c r="A2407">
        <v>13173</v>
      </c>
      <c r="B2407" t="s">
        <v>5724</v>
      </c>
      <c r="C2407" t="s">
        <v>213</v>
      </c>
      <c r="D2407" t="s">
        <v>206</v>
      </c>
      <c r="E2407" s="361" t="s">
        <v>5725</v>
      </c>
    </row>
    <row r="2408" spans="1:5" x14ac:dyDescent="0.25">
      <c r="A2408">
        <v>13186</v>
      </c>
      <c r="B2408" t="s">
        <v>5726</v>
      </c>
      <c r="C2408" t="s">
        <v>205</v>
      </c>
      <c r="D2408" t="s">
        <v>206</v>
      </c>
      <c r="E2408" s="361" t="s">
        <v>5727</v>
      </c>
    </row>
    <row r="2409" spans="1:5" x14ac:dyDescent="0.25">
      <c r="A2409">
        <v>13192</v>
      </c>
      <c r="B2409" t="s">
        <v>5728</v>
      </c>
      <c r="C2409" t="s">
        <v>208</v>
      </c>
      <c r="D2409" t="s">
        <v>206</v>
      </c>
      <c r="E2409" s="361" t="s">
        <v>5729</v>
      </c>
    </row>
    <row r="2410" spans="1:5" x14ac:dyDescent="0.25">
      <c r="A2410">
        <v>13215</v>
      </c>
      <c r="B2410" t="s">
        <v>5730</v>
      </c>
      <c r="C2410" t="s">
        <v>208</v>
      </c>
      <c r="D2410" t="s">
        <v>206</v>
      </c>
      <c r="E2410" s="361" t="s">
        <v>1383</v>
      </c>
    </row>
    <row r="2411" spans="1:5" x14ac:dyDescent="0.25">
      <c r="A2411">
        <v>13227</v>
      </c>
      <c r="B2411" t="s">
        <v>5731</v>
      </c>
      <c r="C2411" t="s">
        <v>208</v>
      </c>
      <c r="D2411" t="s">
        <v>209</v>
      </c>
      <c r="E2411" s="361" t="s">
        <v>1384</v>
      </c>
    </row>
    <row r="2412" spans="1:5" x14ac:dyDescent="0.25">
      <c r="A2412">
        <v>13238</v>
      </c>
      <c r="B2412" t="s">
        <v>5732</v>
      </c>
      <c r="C2412" t="s">
        <v>208</v>
      </c>
      <c r="D2412" t="s">
        <v>209</v>
      </c>
      <c r="E2412" s="361" t="s">
        <v>5733</v>
      </c>
    </row>
    <row r="2413" spans="1:5" x14ac:dyDescent="0.25">
      <c r="A2413">
        <v>13244</v>
      </c>
      <c r="B2413" t="s">
        <v>5734</v>
      </c>
      <c r="C2413" t="s">
        <v>208</v>
      </c>
      <c r="D2413" t="s">
        <v>204</v>
      </c>
      <c r="E2413" s="361" t="s">
        <v>1385</v>
      </c>
    </row>
    <row r="2414" spans="1:5" x14ac:dyDescent="0.25">
      <c r="A2414">
        <v>13246</v>
      </c>
      <c r="B2414" t="s">
        <v>5735</v>
      </c>
      <c r="C2414" t="s">
        <v>208</v>
      </c>
      <c r="D2414" t="s">
        <v>209</v>
      </c>
      <c r="E2414" s="361" t="s">
        <v>1386</v>
      </c>
    </row>
    <row r="2415" spans="1:5" x14ac:dyDescent="0.25">
      <c r="A2415">
        <v>13256</v>
      </c>
      <c r="B2415" t="s">
        <v>5736</v>
      </c>
      <c r="C2415" t="s">
        <v>213</v>
      </c>
      <c r="D2415" t="s">
        <v>206</v>
      </c>
      <c r="E2415" s="361" t="s">
        <v>1357</v>
      </c>
    </row>
    <row r="2416" spans="1:5" x14ac:dyDescent="0.25">
      <c r="A2416">
        <v>13261</v>
      </c>
      <c r="B2416" t="s">
        <v>5737</v>
      </c>
      <c r="C2416" t="s">
        <v>208</v>
      </c>
      <c r="D2416" t="s">
        <v>206</v>
      </c>
      <c r="E2416" s="361" t="s">
        <v>1958</v>
      </c>
    </row>
    <row r="2417" spans="1:5" x14ac:dyDescent="0.25">
      <c r="A2417">
        <v>13279</v>
      </c>
      <c r="B2417" t="s">
        <v>5738</v>
      </c>
      <c r="C2417" t="s">
        <v>203</v>
      </c>
      <c r="D2417" t="s">
        <v>209</v>
      </c>
      <c r="E2417" s="361" t="s">
        <v>996</v>
      </c>
    </row>
    <row r="2418" spans="1:5" x14ac:dyDescent="0.25">
      <c r="A2418">
        <v>13284</v>
      </c>
      <c r="B2418" t="s">
        <v>5739</v>
      </c>
      <c r="C2418" t="s">
        <v>203</v>
      </c>
      <c r="D2418" t="s">
        <v>206</v>
      </c>
      <c r="E2418" s="361" t="s">
        <v>2084</v>
      </c>
    </row>
    <row r="2419" spans="1:5" x14ac:dyDescent="0.25">
      <c r="A2419">
        <v>13294</v>
      </c>
      <c r="B2419" t="s">
        <v>5740</v>
      </c>
      <c r="C2419" t="s">
        <v>208</v>
      </c>
      <c r="D2419" t="s">
        <v>209</v>
      </c>
      <c r="E2419" s="361" t="s">
        <v>1387</v>
      </c>
    </row>
    <row r="2420" spans="1:5" x14ac:dyDescent="0.25">
      <c r="A2420">
        <v>13329</v>
      </c>
      <c r="B2420" t="s">
        <v>5741</v>
      </c>
      <c r="C2420" t="s">
        <v>208</v>
      </c>
      <c r="D2420" t="s">
        <v>204</v>
      </c>
      <c r="E2420" s="361" t="s">
        <v>1675</v>
      </c>
    </row>
    <row r="2421" spans="1:5" x14ac:dyDescent="0.25">
      <c r="A2421">
        <v>13333</v>
      </c>
      <c r="B2421" t="s">
        <v>5742</v>
      </c>
      <c r="C2421" t="s">
        <v>208</v>
      </c>
      <c r="D2421" t="s">
        <v>209</v>
      </c>
      <c r="E2421" s="361" t="s">
        <v>5743</v>
      </c>
    </row>
    <row r="2422" spans="1:5" x14ac:dyDescent="0.25">
      <c r="A2422">
        <v>13339</v>
      </c>
      <c r="B2422" t="s">
        <v>5744</v>
      </c>
      <c r="C2422" t="s">
        <v>208</v>
      </c>
      <c r="D2422" t="s">
        <v>209</v>
      </c>
      <c r="E2422" s="361" t="s">
        <v>5745</v>
      </c>
    </row>
    <row r="2423" spans="1:5" x14ac:dyDescent="0.25">
      <c r="A2423">
        <v>13343</v>
      </c>
      <c r="B2423" t="s">
        <v>5746</v>
      </c>
      <c r="C2423" t="s">
        <v>208</v>
      </c>
      <c r="D2423" t="s">
        <v>209</v>
      </c>
      <c r="E2423" s="361" t="s">
        <v>1388</v>
      </c>
    </row>
    <row r="2424" spans="1:5" x14ac:dyDescent="0.25">
      <c r="A2424">
        <v>13348</v>
      </c>
      <c r="B2424" t="s">
        <v>5747</v>
      </c>
      <c r="C2424" t="s">
        <v>208</v>
      </c>
      <c r="D2424" t="s">
        <v>209</v>
      </c>
      <c r="E2424" s="361" t="s">
        <v>917</v>
      </c>
    </row>
    <row r="2425" spans="1:5" x14ac:dyDescent="0.25">
      <c r="A2425">
        <v>13356</v>
      </c>
      <c r="B2425" t="s">
        <v>5748</v>
      </c>
      <c r="C2425" t="s">
        <v>213</v>
      </c>
      <c r="D2425" t="s">
        <v>209</v>
      </c>
      <c r="E2425" s="361" t="s">
        <v>565</v>
      </c>
    </row>
    <row r="2426" spans="1:5" x14ac:dyDescent="0.25">
      <c r="A2426">
        <v>13382</v>
      </c>
      <c r="B2426" t="s">
        <v>5749</v>
      </c>
      <c r="C2426" t="s">
        <v>208</v>
      </c>
      <c r="D2426" t="s">
        <v>209</v>
      </c>
      <c r="E2426" s="361" t="s">
        <v>1389</v>
      </c>
    </row>
    <row r="2427" spans="1:5" x14ac:dyDescent="0.25">
      <c r="A2427">
        <v>13388</v>
      </c>
      <c r="B2427" t="s">
        <v>5750</v>
      </c>
      <c r="C2427" t="s">
        <v>203</v>
      </c>
      <c r="D2427" t="s">
        <v>206</v>
      </c>
      <c r="E2427" s="361" t="s">
        <v>1390</v>
      </c>
    </row>
    <row r="2428" spans="1:5" x14ac:dyDescent="0.25">
      <c r="A2428">
        <v>13390</v>
      </c>
      <c r="B2428" t="s">
        <v>5751</v>
      </c>
      <c r="C2428" t="s">
        <v>208</v>
      </c>
      <c r="D2428" t="s">
        <v>209</v>
      </c>
      <c r="E2428" s="361" t="s">
        <v>1391</v>
      </c>
    </row>
    <row r="2429" spans="1:5" x14ac:dyDescent="0.25">
      <c r="A2429">
        <v>13393</v>
      </c>
      <c r="B2429" t="s">
        <v>5752</v>
      </c>
      <c r="C2429" t="s">
        <v>208</v>
      </c>
      <c r="D2429" t="s">
        <v>206</v>
      </c>
      <c r="E2429" s="361" t="s">
        <v>5753</v>
      </c>
    </row>
    <row r="2430" spans="1:5" x14ac:dyDescent="0.25">
      <c r="A2430">
        <v>13395</v>
      </c>
      <c r="B2430" t="s">
        <v>5754</v>
      </c>
      <c r="C2430" t="s">
        <v>208</v>
      </c>
      <c r="D2430" t="s">
        <v>206</v>
      </c>
      <c r="E2430" s="361" t="s">
        <v>5755</v>
      </c>
    </row>
    <row r="2431" spans="1:5" x14ac:dyDescent="0.25">
      <c r="A2431">
        <v>13396</v>
      </c>
      <c r="B2431" t="s">
        <v>5756</v>
      </c>
      <c r="C2431" t="s">
        <v>208</v>
      </c>
      <c r="D2431" t="s">
        <v>206</v>
      </c>
      <c r="E2431" s="361" t="s">
        <v>5757</v>
      </c>
    </row>
    <row r="2432" spans="1:5" x14ac:dyDescent="0.25">
      <c r="A2432">
        <v>13415</v>
      </c>
      <c r="B2432" t="s">
        <v>5758</v>
      </c>
      <c r="C2432" t="s">
        <v>208</v>
      </c>
      <c r="D2432" t="s">
        <v>204</v>
      </c>
      <c r="E2432" s="361" t="s">
        <v>5759</v>
      </c>
    </row>
    <row r="2433" spans="1:5" x14ac:dyDescent="0.25">
      <c r="A2433">
        <v>13416</v>
      </c>
      <c r="B2433" t="s">
        <v>5760</v>
      </c>
      <c r="C2433" t="s">
        <v>208</v>
      </c>
      <c r="D2433" t="s">
        <v>206</v>
      </c>
      <c r="E2433" s="361" t="s">
        <v>5761</v>
      </c>
    </row>
    <row r="2434" spans="1:5" x14ac:dyDescent="0.25">
      <c r="A2434">
        <v>13417</v>
      </c>
      <c r="B2434" t="s">
        <v>5762</v>
      </c>
      <c r="C2434" t="s">
        <v>208</v>
      </c>
      <c r="D2434" t="s">
        <v>206</v>
      </c>
      <c r="E2434" s="361" t="s">
        <v>5763</v>
      </c>
    </row>
    <row r="2435" spans="1:5" x14ac:dyDescent="0.25">
      <c r="A2435">
        <v>13447</v>
      </c>
      <c r="B2435" t="s">
        <v>5764</v>
      </c>
      <c r="C2435" t="s">
        <v>208</v>
      </c>
      <c r="D2435" t="s">
        <v>209</v>
      </c>
      <c r="E2435" s="361" t="s">
        <v>5765</v>
      </c>
    </row>
    <row r="2436" spans="1:5" x14ac:dyDescent="0.25">
      <c r="A2436">
        <v>13457</v>
      </c>
      <c r="B2436" t="s">
        <v>5766</v>
      </c>
      <c r="C2436" t="s">
        <v>208</v>
      </c>
      <c r="D2436" t="s">
        <v>209</v>
      </c>
      <c r="E2436" s="361" t="s">
        <v>1392</v>
      </c>
    </row>
    <row r="2437" spans="1:5" x14ac:dyDescent="0.25">
      <c r="A2437">
        <v>13458</v>
      </c>
      <c r="B2437" t="s">
        <v>5767</v>
      </c>
      <c r="C2437" t="s">
        <v>208</v>
      </c>
      <c r="D2437" t="s">
        <v>209</v>
      </c>
      <c r="E2437" s="361" t="s">
        <v>1393</v>
      </c>
    </row>
    <row r="2438" spans="1:5" x14ac:dyDescent="0.25">
      <c r="A2438">
        <v>13475</v>
      </c>
      <c r="B2438" t="s">
        <v>5768</v>
      </c>
      <c r="C2438" t="s">
        <v>208</v>
      </c>
      <c r="D2438" t="s">
        <v>209</v>
      </c>
      <c r="E2438" s="361" t="s">
        <v>1394</v>
      </c>
    </row>
    <row r="2439" spans="1:5" x14ac:dyDescent="0.25">
      <c r="A2439">
        <v>13476</v>
      </c>
      <c r="B2439" t="s">
        <v>5769</v>
      </c>
      <c r="C2439" t="s">
        <v>208</v>
      </c>
      <c r="D2439" t="s">
        <v>209</v>
      </c>
      <c r="E2439" s="361" t="s">
        <v>5770</v>
      </c>
    </row>
    <row r="2440" spans="1:5" x14ac:dyDescent="0.25">
      <c r="A2440">
        <v>13521</v>
      </c>
      <c r="B2440" t="s">
        <v>5771</v>
      </c>
      <c r="C2440" t="s">
        <v>208</v>
      </c>
      <c r="D2440" t="s">
        <v>209</v>
      </c>
      <c r="E2440" s="361" t="s">
        <v>5772</v>
      </c>
    </row>
    <row r="2441" spans="1:5" x14ac:dyDescent="0.25">
      <c r="A2441">
        <v>13533</v>
      </c>
      <c r="B2441" t="s">
        <v>5773</v>
      </c>
      <c r="C2441" t="s">
        <v>208</v>
      </c>
      <c r="D2441" t="s">
        <v>209</v>
      </c>
      <c r="E2441" s="361" t="s">
        <v>5774</v>
      </c>
    </row>
    <row r="2442" spans="1:5" x14ac:dyDescent="0.25">
      <c r="A2442">
        <v>13587</v>
      </c>
      <c r="B2442" t="s">
        <v>5775</v>
      </c>
      <c r="C2442" t="s">
        <v>213</v>
      </c>
      <c r="D2442" t="s">
        <v>206</v>
      </c>
      <c r="E2442" s="361" t="s">
        <v>703</v>
      </c>
    </row>
    <row r="2443" spans="1:5" x14ac:dyDescent="0.25">
      <c r="A2443">
        <v>13600</v>
      </c>
      <c r="B2443" t="s">
        <v>5776</v>
      </c>
      <c r="C2443" t="s">
        <v>208</v>
      </c>
      <c r="D2443" t="s">
        <v>209</v>
      </c>
      <c r="E2443" s="361" t="s">
        <v>5777</v>
      </c>
    </row>
    <row r="2444" spans="1:5" x14ac:dyDescent="0.25">
      <c r="A2444">
        <v>13606</v>
      </c>
      <c r="B2444" t="s">
        <v>5778</v>
      </c>
      <c r="C2444" t="s">
        <v>208</v>
      </c>
      <c r="D2444" t="s">
        <v>209</v>
      </c>
      <c r="E2444" s="361" t="s">
        <v>5779</v>
      </c>
    </row>
    <row r="2445" spans="1:5" x14ac:dyDescent="0.25">
      <c r="A2445">
        <v>13617</v>
      </c>
      <c r="B2445" t="s">
        <v>5780</v>
      </c>
      <c r="C2445" t="s">
        <v>208</v>
      </c>
      <c r="D2445" t="s">
        <v>206</v>
      </c>
      <c r="E2445" s="361" t="s">
        <v>5781</v>
      </c>
    </row>
    <row r="2446" spans="1:5" x14ac:dyDescent="0.25">
      <c r="A2446">
        <v>13726</v>
      </c>
      <c r="B2446" t="s">
        <v>5782</v>
      </c>
      <c r="C2446" t="s">
        <v>208</v>
      </c>
      <c r="D2446" t="s">
        <v>209</v>
      </c>
      <c r="E2446" s="361" t="s">
        <v>1395</v>
      </c>
    </row>
    <row r="2447" spans="1:5" x14ac:dyDescent="0.25">
      <c r="A2447">
        <v>13741</v>
      </c>
      <c r="B2447" t="s">
        <v>5783</v>
      </c>
      <c r="C2447" t="s">
        <v>208</v>
      </c>
      <c r="D2447" t="s">
        <v>206</v>
      </c>
      <c r="E2447" s="361" t="s">
        <v>5784</v>
      </c>
    </row>
    <row r="2448" spans="1:5" x14ac:dyDescent="0.25">
      <c r="A2448">
        <v>13761</v>
      </c>
      <c r="B2448" t="s">
        <v>5785</v>
      </c>
      <c r="C2448" t="s">
        <v>208</v>
      </c>
      <c r="D2448" t="s">
        <v>206</v>
      </c>
      <c r="E2448" s="361" t="s">
        <v>1396</v>
      </c>
    </row>
    <row r="2449" spans="1:5" x14ac:dyDescent="0.25">
      <c r="A2449">
        <v>13803</v>
      </c>
      <c r="B2449" t="s">
        <v>5786</v>
      </c>
      <c r="C2449" t="s">
        <v>208</v>
      </c>
      <c r="D2449" t="s">
        <v>209</v>
      </c>
      <c r="E2449" s="361" t="s">
        <v>1397</v>
      </c>
    </row>
    <row r="2450" spans="1:5" x14ac:dyDescent="0.25">
      <c r="A2450">
        <v>13836</v>
      </c>
      <c r="B2450" t="s">
        <v>5787</v>
      </c>
      <c r="C2450" t="s">
        <v>208</v>
      </c>
      <c r="D2450" t="s">
        <v>209</v>
      </c>
      <c r="E2450" s="361" t="s">
        <v>5788</v>
      </c>
    </row>
    <row r="2451" spans="1:5" x14ac:dyDescent="0.25">
      <c r="A2451">
        <v>13877</v>
      </c>
      <c r="B2451" t="s">
        <v>5789</v>
      </c>
      <c r="C2451" t="s">
        <v>208</v>
      </c>
      <c r="D2451" t="s">
        <v>209</v>
      </c>
      <c r="E2451" s="361" t="s">
        <v>5790</v>
      </c>
    </row>
    <row r="2452" spans="1:5" x14ac:dyDescent="0.25">
      <c r="A2452">
        <v>13883</v>
      </c>
      <c r="B2452" t="s">
        <v>5791</v>
      </c>
      <c r="C2452" t="s">
        <v>208</v>
      </c>
      <c r="D2452" t="s">
        <v>209</v>
      </c>
      <c r="E2452" s="361" t="s">
        <v>5792</v>
      </c>
    </row>
    <row r="2453" spans="1:5" x14ac:dyDescent="0.25">
      <c r="A2453">
        <v>13887</v>
      </c>
      <c r="B2453" t="s">
        <v>5793</v>
      </c>
      <c r="C2453" t="s">
        <v>208</v>
      </c>
      <c r="D2453" t="s">
        <v>206</v>
      </c>
      <c r="E2453" s="361" t="s">
        <v>5794</v>
      </c>
    </row>
    <row r="2454" spans="1:5" x14ac:dyDescent="0.25">
      <c r="A2454">
        <v>13891</v>
      </c>
      <c r="B2454" t="s">
        <v>5795</v>
      </c>
      <c r="C2454" t="s">
        <v>208</v>
      </c>
      <c r="D2454" t="s">
        <v>206</v>
      </c>
      <c r="E2454" s="361" t="s">
        <v>5796</v>
      </c>
    </row>
    <row r="2455" spans="1:5" x14ac:dyDescent="0.25">
      <c r="A2455">
        <v>13892</v>
      </c>
      <c r="B2455" t="s">
        <v>5797</v>
      </c>
      <c r="C2455" t="s">
        <v>208</v>
      </c>
      <c r="D2455" t="s">
        <v>209</v>
      </c>
      <c r="E2455" s="361" t="s">
        <v>1398</v>
      </c>
    </row>
    <row r="2456" spans="1:5" x14ac:dyDescent="0.25">
      <c r="A2456">
        <v>13894</v>
      </c>
      <c r="B2456" t="s">
        <v>5798</v>
      </c>
      <c r="C2456" t="s">
        <v>208</v>
      </c>
      <c r="D2456" t="s">
        <v>209</v>
      </c>
      <c r="E2456" s="361" t="s">
        <v>1399</v>
      </c>
    </row>
    <row r="2457" spans="1:5" x14ac:dyDescent="0.25">
      <c r="A2457">
        <v>13895</v>
      </c>
      <c r="B2457" t="s">
        <v>5799</v>
      </c>
      <c r="C2457" t="s">
        <v>208</v>
      </c>
      <c r="D2457" t="s">
        <v>209</v>
      </c>
      <c r="E2457" s="361" t="s">
        <v>1400</v>
      </c>
    </row>
    <row r="2458" spans="1:5" x14ac:dyDescent="0.25">
      <c r="A2458">
        <v>13896</v>
      </c>
      <c r="B2458" t="s">
        <v>5800</v>
      </c>
      <c r="C2458" t="s">
        <v>208</v>
      </c>
      <c r="D2458" t="s">
        <v>209</v>
      </c>
      <c r="E2458" s="361" t="s">
        <v>1401</v>
      </c>
    </row>
    <row r="2459" spans="1:5" x14ac:dyDescent="0.25">
      <c r="A2459">
        <v>13897</v>
      </c>
      <c r="B2459" t="s">
        <v>5801</v>
      </c>
      <c r="C2459" t="s">
        <v>208</v>
      </c>
      <c r="D2459" t="s">
        <v>209</v>
      </c>
      <c r="E2459" s="361" t="s">
        <v>1402</v>
      </c>
    </row>
    <row r="2460" spans="1:5" x14ac:dyDescent="0.25">
      <c r="A2460">
        <v>13914</v>
      </c>
      <c r="B2460" t="s">
        <v>5802</v>
      </c>
      <c r="C2460" t="s">
        <v>208</v>
      </c>
      <c r="D2460" t="s">
        <v>209</v>
      </c>
      <c r="E2460" s="361" t="s">
        <v>1403</v>
      </c>
    </row>
    <row r="2461" spans="1:5" x14ac:dyDescent="0.25">
      <c r="A2461">
        <v>13954</v>
      </c>
      <c r="B2461" t="s">
        <v>5803</v>
      </c>
      <c r="C2461" t="s">
        <v>208</v>
      </c>
      <c r="D2461" t="s">
        <v>209</v>
      </c>
      <c r="E2461" s="361" t="s">
        <v>1404</v>
      </c>
    </row>
    <row r="2462" spans="1:5" x14ac:dyDescent="0.25">
      <c r="A2462">
        <v>13983</v>
      </c>
      <c r="B2462" t="s">
        <v>5804</v>
      </c>
      <c r="C2462" t="s">
        <v>208</v>
      </c>
      <c r="D2462" t="s">
        <v>206</v>
      </c>
      <c r="E2462" s="361" t="s">
        <v>5805</v>
      </c>
    </row>
    <row r="2463" spans="1:5" x14ac:dyDescent="0.25">
      <c r="A2463">
        <v>13984</v>
      </c>
      <c r="B2463" t="s">
        <v>5806</v>
      </c>
      <c r="C2463" t="s">
        <v>208</v>
      </c>
      <c r="D2463" t="s">
        <v>206</v>
      </c>
      <c r="E2463" s="361" t="s">
        <v>5807</v>
      </c>
    </row>
    <row r="2464" spans="1:5" x14ac:dyDescent="0.25">
      <c r="A2464">
        <v>14041</v>
      </c>
      <c r="B2464" t="s">
        <v>5808</v>
      </c>
      <c r="C2464" t="s">
        <v>205</v>
      </c>
      <c r="D2464" t="s">
        <v>206</v>
      </c>
      <c r="E2464" s="361" t="s">
        <v>5809</v>
      </c>
    </row>
    <row r="2465" spans="1:5" x14ac:dyDescent="0.25">
      <c r="A2465">
        <v>14052</v>
      </c>
      <c r="B2465" t="s">
        <v>5810</v>
      </c>
      <c r="C2465" t="s">
        <v>208</v>
      </c>
      <c r="D2465" t="s">
        <v>206</v>
      </c>
      <c r="E2465" s="361" t="s">
        <v>2048</v>
      </c>
    </row>
    <row r="2466" spans="1:5" x14ac:dyDescent="0.25">
      <c r="A2466">
        <v>14053</v>
      </c>
      <c r="B2466" t="s">
        <v>5811</v>
      </c>
      <c r="C2466" t="s">
        <v>208</v>
      </c>
      <c r="D2466" t="s">
        <v>206</v>
      </c>
      <c r="E2466" s="361" t="s">
        <v>3661</v>
      </c>
    </row>
    <row r="2467" spans="1:5" x14ac:dyDescent="0.25">
      <c r="A2467">
        <v>14054</v>
      </c>
      <c r="B2467" t="s">
        <v>5812</v>
      </c>
      <c r="C2467" t="s">
        <v>208</v>
      </c>
      <c r="D2467" t="s">
        <v>206</v>
      </c>
      <c r="E2467" s="361" t="s">
        <v>5813</v>
      </c>
    </row>
    <row r="2468" spans="1:5" x14ac:dyDescent="0.25">
      <c r="A2468">
        <v>14055</v>
      </c>
      <c r="B2468" t="s">
        <v>5814</v>
      </c>
      <c r="C2468" t="s">
        <v>208</v>
      </c>
      <c r="D2468" t="s">
        <v>206</v>
      </c>
      <c r="E2468" s="361" t="s">
        <v>5815</v>
      </c>
    </row>
    <row r="2469" spans="1:5" x14ac:dyDescent="0.25">
      <c r="A2469">
        <v>14077</v>
      </c>
      <c r="B2469" t="s">
        <v>5816</v>
      </c>
      <c r="C2469" t="s">
        <v>213</v>
      </c>
      <c r="D2469" t="s">
        <v>206</v>
      </c>
      <c r="E2469" s="361" t="s">
        <v>5817</v>
      </c>
    </row>
    <row r="2470" spans="1:5" x14ac:dyDescent="0.25">
      <c r="A2470">
        <v>14112</v>
      </c>
      <c r="B2470" t="s">
        <v>5818</v>
      </c>
      <c r="C2470" t="s">
        <v>208</v>
      </c>
      <c r="D2470" t="s">
        <v>209</v>
      </c>
      <c r="E2470" s="361" t="s">
        <v>5819</v>
      </c>
    </row>
    <row r="2471" spans="1:5" x14ac:dyDescent="0.25">
      <c r="A2471">
        <v>14146</v>
      </c>
      <c r="B2471" t="s">
        <v>5820</v>
      </c>
      <c r="C2471" t="s">
        <v>222</v>
      </c>
      <c r="D2471" t="s">
        <v>209</v>
      </c>
      <c r="E2471" s="361" t="s">
        <v>5821</v>
      </c>
    </row>
    <row r="2472" spans="1:5" x14ac:dyDescent="0.25">
      <c r="A2472">
        <v>14147</v>
      </c>
      <c r="B2472" t="s">
        <v>5822</v>
      </c>
      <c r="C2472" t="s">
        <v>222</v>
      </c>
      <c r="D2472" t="s">
        <v>209</v>
      </c>
      <c r="E2472" s="361" t="s">
        <v>5823</v>
      </c>
    </row>
    <row r="2473" spans="1:5" x14ac:dyDescent="0.25">
      <c r="A2473">
        <v>14148</v>
      </c>
      <c r="B2473" t="s">
        <v>5824</v>
      </c>
      <c r="C2473" t="s">
        <v>208</v>
      </c>
      <c r="D2473" t="s">
        <v>209</v>
      </c>
      <c r="E2473" s="361" t="s">
        <v>5825</v>
      </c>
    </row>
    <row r="2474" spans="1:5" x14ac:dyDescent="0.25">
      <c r="A2474">
        <v>14149</v>
      </c>
      <c r="B2474" t="s">
        <v>5826</v>
      </c>
      <c r="C2474" t="s">
        <v>222</v>
      </c>
      <c r="D2474" t="s">
        <v>209</v>
      </c>
      <c r="E2474" s="361" t="s">
        <v>5827</v>
      </c>
    </row>
    <row r="2475" spans="1:5" x14ac:dyDescent="0.25">
      <c r="A2475">
        <v>14151</v>
      </c>
      <c r="B2475" t="s">
        <v>5828</v>
      </c>
      <c r="C2475" t="s">
        <v>208</v>
      </c>
      <c r="D2475" t="s">
        <v>209</v>
      </c>
      <c r="E2475" s="361" t="s">
        <v>5829</v>
      </c>
    </row>
    <row r="2476" spans="1:5" x14ac:dyDescent="0.25">
      <c r="A2476">
        <v>14152</v>
      </c>
      <c r="B2476" t="s">
        <v>5830</v>
      </c>
      <c r="C2476" t="s">
        <v>208</v>
      </c>
      <c r="D2476" t="s">
        <v>209</v>
      </c>
      <c r="E2476" s="361" t="s">
        <v>5831</v>
      </c>
    </row>
    <row r="2477" spans="1:5" x14ac:dyDescent="0.25">
      <c r="A2477">
        <v>14153</v>
      </c>
      <c r="B2477" t="s">
        <v>5832</v>
      </c>
      <c r="C2477" t="s">
        <v>208</v>
      </c>
      <c r="D2477" t="s">
        <v>209</v>
      </c>
      <c r="E2477" s="361" t="s">
        <v>5833</v>
      </c>
    </row>
    <row r="2478" spans="1:5" x14ac:dyDescent="0.25">
      <c r="A2478">
        <v>14154</v>
      </c>
      <c r="B2478" t="s">
        <v>5834</v>
      </c>
      <c r="C2478" t="s">
        <v>208</v>
      </c>
      <c r="D2478" t="s">
        <v>209</v>
      </c>
      <c r="E2478" s="361" t="s">
        <v>5307</v>
      </c>
    </row>
    <row r="2479" spans="1:5" x14ac:dyDescent="0.25">
      <c r="A2479">
        <v>14157</v>
      </c>
      <c r="B2479" t="s">
        <v>5835</v>
      </c>
      <c r="C2479" t="s">
        <v>208</v>
      </c>
      <c r="D2479" t="s">
        <v>209</v>
      </c>
      <c r="E2479" s="361" t="s">
        <v>823</v>
      </c>
    </row>
    <row r="2480" spans="1:5" x14ac:dyDescent="0.25">
      <c r="A2480">
        <v>14162</v>
      </c>
      <c r="B2480" t="s">
        <v>5836</v>
      </c>
      <c r="C2480" t="s">
        <v>208</v>
      </c>
      <c r="D2480" t="s">
        <v>209</v>
      </c>
      <c r="E2480" s="361" t="s">
        <v>1407</v>
      </c>
    </row>
    <row r="2481" spans="1:5" x14ac:dyDescent="0.25">
      <c r="A2481">
        <v>14163</v>
      </c>
      <c r="B2481" t="s">
        <v>5837</v>
      </c>
      <c r="C2481" t="s">
        <v>208</v>
      </c>
      <c r="D2481" t="s">
        <v>209</v>
      </c>
      <c r="E2481" s="361" t="s">
        <v>1408</v>
      </c>
    </row>
    <row r="2482" spans="1:5" x14ac:dyDescent="0.25">
      <c r="A2482">
        <v>14164</v>
      </c>
      <c r="B2482" t="s">
        <v>5838</v>
      </c>
      <c r="C2482" t="s">
        <v>208</v>
      </c>
      <c r="D2482" t="s">
        <v>209</v>
      </c>
      <c r="E2482" s="361" t="s">
        <v>1409</v>
      </c>
    </row>
    <row r="2483" spans="1:5" x14ac:dyDescent="0.25">
      <c r="A2483">
        <v>14165</v>
      </c>
      <c r="B2483" t="s">
        <v>5839</v>
      </c>
      <c r="C2483" t="s">
        <v>208</v>
      </c>
      <c r="D2483" t="s">
        <v>209</v>
      </c>
      <c r="E2483" s="361" t="s">
        <v>1410</v>
      </c>
    </row>
    <row r="2484" spans="1:5" x14ac:dyDescent="0.25">
      <c r="A2484">
        <v>14166</v>
      </c>
      <c r="B2484" t="s">
        <v>5840</v>
      </c>
      <c r="C2484" t="s">
        <v>208</v>
      </c>
      <c r="D2484" t="s">
        <v>209</v>
      </c>
      <c r="E2484" s="361" t="s">
        <v>1411</v>
      </c>
    </row>
    <row r="2485" spans="1:5" x14ac:dyDescent="0.25">
      <c r="A2485">
        <v>14185</v>
      </c>
      <c r="B2485" t="s">
        <v>5841</v>
      </c>
      <c r="C2485" t="s">
        <v>208</v>
      </c>
      <c r="D2485" t="s">
        <v>209</v>
      </c>
      <c r="E2485" s="361" t="s">
        <v>1412</v>
      </c>
    </row>
    <row r="2486" spans="1:5" x14ac:dyDescent="0.25">
      <c r="A2486">
        <v>14186</v>
      </c>
      <c r="B2486" t="s">
        <v>5842</v>
      </c>
      <c r="C2486" t="s">
        <v>208</v>
      </c>
      <c r="D2486" t="s">
        <v>209</v>
      </c>
      <c r="E2486" s="361" t="s">
        <v>1413</v>
      </c>
    </row>
    <row r="2487" spans="1:5" x14ac:dyDescent="0.25">
      <c r="A2487">
        <v>14211</v>
      </c>
      <c r="B2487" t="s">
        <v>5843</v>
      </c>
      <c r="C2487" t="s">
        <v>208</v>
      </c>
      <c r="D2487" t="s">
        <v>209</v>
      </c>
      <c r="E2487" s="361" t="s">
        <v>1414</v>
      </c>
    </row>
    <row r="2488" spans="1:5" x14ac:dyDescent="0.25">
      <c r="A2488">
        <v>14221</v>
      </c>
      <c r="B2488" t="s">
        <v>5844</v>
      </c>
      <c r="C2488" t="s">
        <v>208</v>
      </c>
      <c r="D2488" t="s">
        <v>209</v>
      </c>
      <c r="E2488" s="361" t="s">
        <v>1415</v>
      </c>
    </row>
    <row r="2489" spans="1:5" x14ac:dyDescent="0.25">
      <c r="A2489">
        <v>14250</v>
      </c>
      <c r="B2489" t="s">
        <v>5845</v>
      </c>
      <c r="C2489" t="s">
        <v>362</v>
      </c>
      <c r="D2489" t="s">
        <v>204</v>
      </c>
      <c r="E2489" s="361" t="s">
        <v>1416</v>
      </c>
    </row>
    <row r="2490" spans="1:5" x14ac:dyDescent="0.25">
      <c r="A2490">
        <v>14252</v>
      </c>
      <c r="B2490" t="s">
        <v>5846</v>
      </c>
      <c r="C2490" t="s">
        <v>208</v>
      </c>
      <c r="D2490" t="s">
        <v>206</v>
      </c>
      <c r="E2490" s="361" t="s">
        <v>5847</v>
      </c>
    </row>
    <row r="2491" spans="1:5" x14ac:dyDescent="0.25">
      <c r="A2491">
        <v>14254</v>
      </c>
      <c r="B2491" t="s">
        <v>5848</v>
      </c>
      <c r="C2491" t="s">
        <v>208</v>
      </c>
      <c r="D2491" t="s">
        <v>209</v>
      </c>
      <c r="E2491" s="361" t="s">
        <v>5849</v>
      </c>
    </row>
    <row r="2492" spans="1:5" x14ac:dyDescent="0.25">
      <c r="A2492">
        <v>14405</v>
      </c>
      <c r="B2492" t="s">
        <v>5850</v>
      </c>
      <c r="C2492" t="s">
        <v>208</v>
      </c>
      <c r="D2492" t="s">
        <v>209</v>
      </c>
      <c r="E2492" s="361" t="s">
        <v>1417</v>
      </c>
    </row>
    <row r="2493" spans="1:5" x14ac:dyDescent="0.25">
      <c r="A2493">
        <v>14439</v>
      </c>
      <c r="B2493" t="s">
        <v>5851</v>
      </c>
      <c r="C2493" t="s">
        <v>213</v>
      </c>
      <c r="D2493" t="s">
        <v>206</v>
      </c>
      <c r="E2493" s="361" t="s">
        <v>1418</v>
      </c>
    </row>
    <row r="2494" spans="1:5" x14ac:dyDescent="0.25">
      <c r="A2494">
        <v>14489</v>
      </c>
      <c r="B2494" t="s">
        <v>5852</v>
      </c>
      <c r="C2494" t="s">
        <v>208</v>
      </c>
      <c r="D2494" t="s">
        <v>209</v>
      </c>
      <c r="E2494" s="361" t="s">
        <v>5853</v>
      </c>
    </row>
    <row r="2495" spans="1:5" x14ac:dyDescent="0.25">
      <c r="A2495">
        <v>14511</v>
      </c>
      <c r="B2495" t="s">
        <v>5854</v>
      </c>
      <c r="C2495" t="s">
        <v>208</v>
      </c>
      <c r="D2495" t="s">
        <v>209</v>
      </c>
      <c r="E2495" s="361" t="s">
        <v>5855</v>
      </c>
    </row>
    <row r="2496" spans="1:5" x14ac:dyDescent="0.25">
      <c r="A2496">
        <v>14513</v>
      </c>
      <c r="B2496" t="s">
        <v>5856</v>
      </c>
      <c r="C2496" t="s">
        <v>208</v>
      </c>
      <c r="D2496" t="s">
        <v>209</v>
      </c>
      <c r="E2496" s="361" t="s">
        <v>5857</v>
      </c>
    </row>
    <row r="2497" spans="1:5" x14ac:dyDescent="0.25">
      <c r="A2497">
        <v>14525</v>
      </c>
      <c r="B2497" t="s">
        <v>5858</v>
      </c>
      <c r="C2497" t="s">
        <v>208</v>
      </c>
      <c r="D2497" t="s">
        <v>209</v>
      </c>
      <c r="E2497" s="361" t="s">
        <v>5859</v>
      </c>
    </row>
    <row r="2498" spans="1:5" x14ac:dyDescent="0.25">
      <c r="A2498">
        <v>14529</v>
      </c>
      <c r="B2498" t="s">
        <v>5860</v>
      </c>
      <c r="C2498" t="s">
        <v>208</v>
      </c>
      <c r="D2498" t="s">
        <v>209</v>
      </c>
      <c r="E2498" s="361" t="s">
        <v>5861</v>
      </c>
    </row>
    <row r="2499" spans="1:5" x14ac:dyDescent="0.25">
      <c r="A2499">
        <v>14531</v>
      </c>
      <c r="B2499" t="s">
        <v>5862</v>
      </c>
      <c r="C2499" t="s">
        <v>208</v>
      </c>
      <c r="D2499" t="s">
        <v>209</v>
      </c>
      <c r="E2499" s="361" t="s">
        <v>5863</v>
      </c>
    </row>
    <row r="2500" spans="1:5" x14ac:dyDescent="0.25">
      <c r="A2500">
        <v>14534</v>
      </c>
      <c r="B2500" t="s">
        <v>5864</v>
      </c>
      <c r="C2500" t="s">
        <v>208</v>
      </c>
      <c r="D2500" t="s">
        <v>209</v>
      </c>
      <c r="E2500" s="361" t="s">
        <v>5865</v>
      </c>
    </row>
    <row r="2501" spans="1:5" x14ac:dyDescent="0.25">
      <c r="A2501">
        <v>14535</v>
      </c>
      <c r="B2501" t="s">
        <v>5866</v>
      </c>
      <c r="C2501" t="s">
        <v>208</v>
      </c>
      <c r="D2501" t="s">
        <v>209</v>
      </c>
      <c r="E2501" s="361" t="s">
        <v>5867</v>
      </c>
    </row>
    <row r="2502" spans="1:5" x14ac:dyDescent="0.25">
      <c r="A2502">
        <v>14543</v>
      </c>
      <c r="B2502" t="s">
        <v>5868</v>
      </c>
      <c r="C2502" t="s">
        <v>208</v>
      </c>
      <c r="D2502" t="s">
        <v>206</v>
      </c>
      <c r="E2502" s="361" t="s">
        <v>882</v>
      </c>
    </row>
    <row r="2503" spans="1:5" x14ac:dyDescent="0.25">
      <c r="A2503">
        <v>14575</v>
      </c>
      <c r="B2503" t="s">
        <v>5869</v>
      </c>
      <c r="C2503" t="s">
        <v>208</v>
      </c>
      <c r="D2503" t="s">
        <v>209</v>
      </c>
      <c r="E2503" s="361" t="s">
        <v>5870</v>
      </c>
    </row>
    <row r="2504" spans="1:5" x14ac:dyDescent="0.25">
      <c r="A2504">
        <v>14576</v>
      </c>
      <c r="B2504" t="s">
        <v>5871</v>
      </c>
      <c r="C2504" t="s">
        <v>208</v>
      </c>
      <c r="D2504" t="s">
        <v>209</v>
      </c>
      <c r="E2504" s="361" t="s">
        <v>5872</v>
      </c>
    </row>
    <row r="2505" spans="1:5" x14ac:dyDescent="0.25">
      <c r="A2505">
        <v>14580</v>
      </c>
      <c r="B2505" t="s">
        <v>5873</v>
      </c>
      <c r="C2505" t="s">
        <v>213</v>
      </c>
      <c r="D2505" t="s">
        <v>206</v>
      </c>
      <c r="E2505" s="361" t="s">
        <v>4042</v>
      </c>
    </row>
    <row r="2506" spans="1:5" x14ac:dyDescent="0.25">
      <c r="A2506">
        <v>14615</v>
      </c>
      <c r="B2506" t="s">
        <v>5874</v>
      </c>
      <c r="C2506" t="s">
        <v>208</v>
      </c>
      <c r="D2506" t="s">
        <v>209</v>
      </c>
      <c r="E2506" s="361" t="s">
        <v>1420</v>
      </c>
    </row>
    <row r="2507" spans="1:5" x14ac:dyDescent="0.25">
      <c r="A2507">
        <v>14618</v>
      </c>
      <c r="B2507" t="s">
        <v>5875</v>
      </c>
      <c r="C2507" t="s">
        <v>208</v>
      </c>
      <c r="D2507" t="s">
        <v>206</v>
      </c>
      <c r="E2507" s="361" t="s">
        <v>5876</v>
      </c>
    </row>
    <row r="2508" spans="1:5" x14ac:dyDescent="0.25">
      <c r="A2508">
        <v>14619</v>
      </c>
      <c r="B2508" t="s">
        <v>5877</v>
      </c>
      <c r="C2508" t="s">
        <v>208</v>
      </c>
      <c r="D2508" t="s">
        <v>206</v>
      </c>
      <c r="E2508" s="361" t="s">
        <v>5878</v>
      </c>
    </row>
    <row r="2509" spans="1:5" x14ac:dyDescent="0.25">
      <c r="A2509">
        <v>14626</v>
      </c>
      <c r="B2509" t="s">
        <v>5879</v>
      </c>
      <c r="C2509" t="s">
        <v>208</v>
      </c>
      <c r="D2509" t="s">
        <v>209</v>
      </c>
      <c r="E2509" s="361" t="s">
        <v>5880</v>
      </c>
    </row>
    <row r="2510" spans="1:5" x14ac:dyDescent="0.25">
      <c r="A2510">
        <v>20001</v>
      </c>
      <c r="B2510" t="s">
        <v>5881</v>
      </c>
      <c r="C2510" t="s">
        <v>211</v>
      </c>
      <c r="D2510" t="s">
        <v>206</v>
      </c>
      <c r="E2510" s="361" t="s">
        <v>1421</v>
      </c>
    </row>
    <row r="2511" spans="1:5" x14ac:dyDescent="0.25">
      <c r="A2511">
        <v>20007</v>
      </c>
      <c r="B2511" t="s">
        <v>5882</v>
      </c>
      <c r="C2511" t="s">
        <v>213</v>
      </c>
      <c r="D2511" t="s">
        <v>206</v>
      </c>
      <c r="E2511" s="361" t="s">
        <v>1422</v>
      </c>
    </row>
    <row r="2512" spans="1:5" x14ac:dyDescent="0.25">
      <c r="A2512">
        <v>20017</v>
      </c>
      <c r="B2512" t="s">
        <v>5883</v>
      </c>
      <c r="C2512" t="s">
        <v>213</v>
      </c>
      <c r="D2512" t="s">
        <v>206</v>
      </c>
      <c r="E2512" s="361" t="s">
        <v>1423</v>
      </c>
    </row>
    <row r="2513" spans="1:5" x14ac:dyDescent="0.25">
      <c r="A2513">
        <v>20020</v>
      </c>
      <c r="B2513" t="s">
        <v>5884</v>
      </c>
      <c r="C2513" t="s">
        <v>212</v>
      </c>
      <c r="D2513" t="s">
        <v>206</v>
      </c>
      <c r="E2513" s="361" t="s">
        <v>1822</v>
      </c>
    </row>
    <row r="2514" spans="1:5" x14ac:dyDescent="0.25">
      <c r="A2514">
        <v>20042</v>
      </c>
      <c r="B2514" t="s">
        <v>5885</v>
      </c>
      <c r="C2514" t="s">
        <v>208</v>
      </c>
      <c r="D2514" t="s">
        <v>206</v>
      </c>
      <c r="E2514" s="361" t="s">
        <v>3516</v>
      </c>
    </row>
    <row r="2515" spans="1:5" x14ac:dyDescent="0.25">
      <c r="A2515">
        <v>20043</v>
      </c>
      <c r="B2515" t="s">
        <v>5886</v>
      </c>
      <c r="C2515" t="s">
        <v>208</v>
      </c>
      <c r="D2515" t="s">
        <v>206</v>
      </c>
      <c r="E2515" s="361" t="s">
        <v>1960</v>
      </c>
    </row>
    <row r="2516" spans="1:5" x14ac:dyDescent="0.25">
      <c r="A2516">
        <v>20044</v>
      </c>
      <c r="B2516" t="s">
        <v>5887</v>
      </c>
      <c r="C2516" t="s">
        <v>208</v>
      </c>
      <c r="D2516" t="s">
        <v>206</v>
      </c>
      <c r="E2516" s="361" t="s">
        <v>5888</v>
      </c>
    </row>
    <row r="2517" spans="1:5" x14ac:dyDescent="0.25">
      <c r="A2517">
        <v>20045</v>
      </c>
      <c r="B2517" t="s">
        <v>5889</v>
      </c>
      <c r="C2517" t="s">
        <v>208</v>
      </c>
      <c r="D2517" t="s">
        <v>206</v>
      </c>
      <c r="E2517" s="361" t="s">
        <v>4418</v>
      </c>
    </row>
    <row r="2518" spans="1:5" x14ac:dyDescent="0.25">
      <c r="A2518">
        <v>20046</v>
      </c>
      <c r="B2518" t="s">
        <v>5890</v>
      </c>
      <c r="C2518" t="s">
        <v>208</v>
      </c>
      <c r="D2518" t="s">
        <v>206</v>
      </c>
      <c r="E2518" s="361" t="s">
        <v>1702</v>
      </c>
    </row>
    <row r="2519" spans="1:5" x14ac:dyDescent="0.25">
      <c r="A2519">
        <v>20047</v>
      </c>
      <c r="B2519" t="s">
        <v>5891</v>
      </c>
      <c r="C2519" t="s">
        <v>208</v>
      </c>
      <c r="D2519" t="s">
        <v>206</v>
      </c>
      <c r="E2519" s="361" t="s">
        <v>5892</v>
      </c>
    </row>
    <row r="2520" spans="1:5" x14ac:dyDescent="0.25">
      <c r="A2520">
        <v>20055</v>
      </c>
      <c r="B2520" t="s">
        <v>5893</v>
      </c>
      <c r="C2520" t="s">
        <v>208</v>
      </c>
      <c r="D2520" t="s">
        <v>206</v>
      </c>
      <c r="E2520" s="361" t="s">
        <v>5894</v>
      </c>
    </row>
    <row r="2521" spans="1:5" x14ac:dyDescent="0.25">
      <c r="A2521">
        <v>20065</v>
      </c>
      <c r="B2521" t="s">
        <v>5895</v>
      </c>
      <c r="C2521" t="s">
        <v>213</v>
      </c>
      <c r="D2521" t="s">
        <v>206</v>
      </c>
      <c r="E2521" s="361" t="s">
        <v>5896</v>
      </c>
    </row>
    <row r="2522" spans="1:5" x14ac:dyDescent="0.25">
      <c r="A2522">
        <v>20067</v>
      </c>
      <c r="B2522" t="s">
        <v>5897</v>
      </c>
      <c r="C2522" t="s">
        <v>213</v>
      </c>
      <c r="D2522" t="s">
        <v>206</v>
      </c>
      <c r="E2522" s="361" t="s">
        <v>1042</v>
      </c>
    </row>
    <row r="2523" spans="1:5" x14ac:dyDescent="0.25">
      <c r="A2523">
        <v>20068</v>
      </c>
      <c r="B2523" t="s">
        <v>5898</v>
      </c>
      <c r="C2523" t="s">
        <v>213</v>
      </c>
      <c r="D2523" t="s">
        <v>206</v>
      </c>
      <c r="E2523" s="361" t="s">
        <v>5899</v>
      </c>
    </row>
    <row r="2524" spans="1:5" x14ac:dyDescent="0.25">
      <c r="A2524">
        <v>20078</v>
      </c>
      <c r="B2524" t="s">
        <v>5900</v>
      </c>
      <c r="C2524" t="s">
        <v>208</v>
      </c>
      <c r="D2524" t="s">
        <v>206</v>
      </c>
      <c r="E2524" s="361" t="s">
        <v>5901</v>
      </c>
    </row>
    <row r="2525" spans="1:5" x14ac:dyDescent="0.25">
      <c r="A2525">
        <v>20080</v>
      </c>
      <c r="B2525" t="s">
        <v>5902</v>
      </c>
      <c r="C2525" t="s">
        <v>208</v>
      </c>
      <c r="D2525" t="s">
        <v>206</v>
      </c>
      <c r="E2525" s="361" t="s">
        <v>5903</v>
      </c>
    </row>
    <row r="2526" spans="1:5" x14ac:dyDescent="0.25">
      <c r="A2526">
        <v>20083</v>
      </c>
      <c r="B2526" t="s">
        <v>5904</v>
      </c>
      <c r="C2526" t="s">
        <v>208</v>
      </c>
      <c r="D2526" t="s">
        <v>206</v>
      </c>
      <c r="E2526" s="361" t="s">
        <v>5905</v>
      </c>
    </row>
    <row r="2527" spans="1:5" x14ac:dyDescent="0.25">
      <c r="A2527">
        <v>20085</v>
      </c>
      <c r="B2527" t="s">
        <v>5906</v>
      </c>
      <c r="C2527" t="s">
        <v>208</v>
      </c>
      <c r="D2527" t="s">
        <v>206</v>
      </c>
      <c r="E2527" s="361" t="s">
        <v>760</v>
      </c>
    </row>
    <row r="2528" spans="1:5" x14ac:dyDescent="0.25">
      <c r="A2528">
        <v>20086</v>
      </c>
      <c r="B2528" t="s">
        <v>5907</v>
      </c>
      <c r="C2528" t="s">
        <v>208</v>
      </c>
      <c r="D2528" t="s">
        <v>206</v>
      </c>
      <c r="E2528" s="361" t="s">
        <v>1689</v>
      </c>
    </row>
    <row r="2529" spans="1:5" x14ac:dyDescent="0.25">
      <c r="A2529">
        <v>20087</v>
      </c>
      <c r="B2529" t="s">
        <v>5908</v>
      </c>
      <c r="C2529" t="s">
        <v>208</v>
      </c>
      <c r="D2529" t="s">
        <v>206</v>
      </c>
      <c r="E2529" s="361" t="s">
        <v>1142</v>
      </c>
    </row>
    <row r="2530" spans="1:5" x14ac:dyDescent="0.25">
      <c r="A2530">
        <v>20088</v>
      </c>
      <c r="B2530" t="s">
        <v>5909</v>
      </c>
      <c r="C2530" t="s">
        <v>208</v>
      </c>
      <c r="D2530" t="s">
        <v>206</v>
      </c>
      <c r="E2530" s="361" t="s">
        <v>1794</v>
      </c>
    </row>
    <row r="2531" spans="1:5" x14ac:dyDescent="0.25">
      <c r="A2531">
        <v>20089</v>
      </c>
      <c r="B2531" t="s">
        <v>5910</v>
      </c>
      <c r="C2531" t="s">
        <v>208</v>
      </c>
      <c r="D2531" t="s">
        <v>206</v>
      </c>
      <c r="E2531" s="361" t="s">
        <v>5911</v>
      </c>
    </row>
    <row r="2532" spans="1:5" x14ac:dyDescent="0.25">
      <c r="A2532">
        <v>20096</v>
      </c>
      <c r="B2532" t="s">
        <v>5912</v>
      </c>
      <c r="C2532" t="s">
        <v>208</v>
      </c>
      <c r="D2532" t="s">
        <v>206</v>
      </c>
      <c r="E2532" s="361" t="s">
        <v>5913</v>
      </c>
    </row>
    <row r="2533" spans="1:5" x14ac:dyDescent="0.25">
      <c r="A2533">
        <v>20097</v>
      </c>
      <c r="B2533" t="s">
        <v>5914</v>
      </c>
      <c r="C2533" t="s">
        <v>208</v>
      </c>
      <c r="D2533" t="s">
        <v>206</v>
      </c>
      <c r="E2533" s="361" t="s">
        <v>5915</v>
      </c>
    </row>
    <row r="2534" spans="1:5" x14ac:dyDescent="0.25">
      <c r="A2534">
        <v>20098</v>
      </c>
      <c r="B2534" t="s">
        <v>5916</v>
      </c>
      <c r="C2534" t="s">
        <v>208</v>
      </c>
      <c r="D2534" t="s">
        <v>206</v>
      </c>
      <c r="E2534" s="361" t="s">
        <v>5917</v>
      </c>
    </row>
    <row r="2535" spans="1:5" x14ac:dyDescent="0.25">
      <c r="A2535">
        <v>20111</v>
      </c>
      <c r="B2535" t="s">
        <v>5918</v>
      </c>
      <c r="C2535" t="s">
        <v>208</v>
      </c>
      <c r="D2535" t="s">
        <v>204</v>
      </c>
      <c r="E2535" s="361" t="s">
        <v>740</v>
      </c>
    </row>
    <row r="2536" spans="1:5" x14ac:dyDescent="0.25">
      <c r="A2536">
        <v>20139</v>
      </c>
      <c r="B2536" t="s">
        <v>5919</v>
      </c>
      <c r="C2536" t="s">
        <v>208</v>
      </c>
      <c r="D2536" t="s">
        <v>206</v>
      </c>
      <c r="E2536" s="361" t="s">
        <v>5920</v>
      </c>
    </row>
    <row r="2537" spans="1:5" x14ac:dyDescent="0.25">
      <c r="A2537">
        <v>20140</v>
      </c>
      <c r="B2537" t="s">
        <v>5921</v>
      </c>
      <c r="C2537" t="s">
        <v>208</v>
      </c>
      <c r="D2537" t="s">
        <v>206</v>
      </c>
      <c r="E2537" s="361" t="s">
        <v>2242</v>
      </c>
    </row>
    <row r="2538" spans="1:5" x14ac:dyDescent="0.25">
      <c r="A2538">
        <v>20141</v>
      </c>
      <c r="B2538" t="s">
        <v>5922</v>
      </c>
      <c r="C2538" t="s">
        <v>208</v>
      </c>
      <c r="D2538" t="s">
        <v>206</v>
      </c>
      <c r="E2538" s="361" t="s">
        <v>5923</v>
      </c>
    </row>
    <row r="2539" spans="1:5" x14ac:dyDescent="0.25">
      <c r="A2539">
        <v>20142</v>
      </c>
      <c r="B2539" t="s">
        <v>5924</v>
      </c>
      <c r="C2539" t="s">
        <v>208</v>
      </c>
      <c r="D2539" t="s">
        <v>206</v>
      </c>
      <c r="E2539" s="361" t="s">
        <v>5925</v>
      </c>
    </row>
    <row r="2540" spans="1:5" x14ac:dyDescent="0.25">
      <c r="A2540">
        <v>20143</v>
      </c>
      <c r="B2540" t="s">
        <v>5926</v>
      </c>
      <c r="C2540" t="s">
        <v>208</v>
      </c>
      <c r="D2540" t="s">
        <v>206</v>
      </c>
      <c r="E2540" s="361" t="s">
        <v>5927</v>
      </c>
    </row>
    <row r="2541" spans="1:5" x14ac:dyDescent="0.25">
      <c r="A2541">
        <v>20144</v>
      </c>
      <c r="B2541" t="s">
        <v>5928</v>
      </c>
      <c r="C2541" t="s">
        <v>208</v>
      </c>
      <c r="D2541" t="s">
        <v>206</v>
      </c>
      <c r="E2541" s="361" t="s">
        <v>5929</v>
      </c>
    </row>
    <row r="2542" spans="1:5" x14ac:dyDescent="0.25">
      <c r="A2542">
        <v>20145</v>
      </c>
      <c r="B2542" t="s">
        <v>5930</v>
      </c>
      <c r="C2542" t="s">
        <v>208</v>
      </c>
      <c r="D2542" t="s">
        <v>206</v>
      </c>
      <c r="E2542" s="361" t="s">
        <v>5931</v>
      </c>
    </row>
    <row r="2543" spans="1:5" x14ac:dyDescent="0.25">
      <c r="A2543">
        <v>20146</v>
      </c>
      <c r="B2543" t="s">
        <v>5932</v>
      </c>
      <c r="C2543" t="s">
        <v>208</v>
      </c>
      <c r="D2543" t="s">
        <v>206</v>
      </c>
      <c r="E2543" s="361" t="s">
        <v>5933</v>
      </c>
    </row>
    <row r="2544" spans="1:5" x14ac:dyDescent="0.25">
      <c r="A2544">
        <v>20147</v>
      </c>
      <c r="B2544" t="s">
        <v>5934</v>
      </c>
      <c r="C2544" t="s">
        <v>208</v>
      </c>
      <c r="D2544" t="s">
        <v>206</v>
      </c>
      <c r="E2544" s="361" t="s">
        <v>961</v>
      </c>
    </row>
    <row r="2545" spans="1:5" x14ac:dyDescent="0.25">
      <c r="A2545">
        <v>20148</v>
      </c>
      <c r="B2545" t="s">
        <v>5935</v>
      </c>
      <c r="C2545" t="s">
        <v>208</v>
      </c>
      <c r="D2545" t="s">
        <v>206</v>
      </c>
      <c r="E2545" s="361" t="s">
        <v>3447</v>
      </c>
    </row>
    <row r="2546" spans="1:5" x14ac:dyDescent="0.25">
      <c r="A2546">
        <v>20149</v>
      </c>
      <c r="B2546" t="s">
        <v>5936</v>
      </c>
      <c r="C2546" t="s">
        <v>208</v>
      </c>
      <c r="D2546" t="s">
        <v>206</v>
      </c>
      <c r="E2546" s="361" t="s">
        <v>3777</v>
      </c>
    </row>
    <row r="2547" spans="1:5" x14ac:dyDescent="0.25">
      <c r="A2547">
        <v>20150</v>
      </c>
      <c r="B2547" t="s">
        <v>5937</v>
      </c>
      <c r="C2547" t="s">
        <v>208</v>
      </c>
      <c r="D2547" t="s">
        <v>206</v>
      </c>
      <c r="E2547" s="361" t="s">
        <v>1862</v>
      </c>
    </row>
    <row r="2548" spans="1:5" x14ac:dyDescent="0.25">
      <c r="A2548">
        <v>20151</v>
      </c>
      <c r="B2548" t="s">
        <v>5938</v>
      </c>
      <c r="C2548" t="s">
        <v>208</v>
      </c>
      <c r="D2548" t="s">
        <v>206</v>
      </c>
      <c r="E2548" s="361" t="s">
        <v>1549</v>
      </c>
    </row>
    <row r="2549" spans="1:5" x14ac:dyDescent="0.25">
      <c r="A2549">
        <v>20152</v>
      </c>
      <c r="B2549" t="s">
        <v>5939</v>
      </c>
      <c r="C2549" t="s">
        <v>208</v>
      </c>
      <c r="D2549" t="s">
        <v>206</v>
      </c>
      <c r="E2549" s="361" t="s">
        <v>1739</v>
      </c>
    </row>
    <row r="2550" spans="1:5" x14ac:dyDescent="0.25">
      <c r="A2550">
        <v>20154</v>
      </c>
      <c r="B2550" t="s">
        <v>5940</v>
      </c>
      <c r="C2550" t="s">
        <v>208</v>
      </c>
      <c r="D2550" t="s">
        <v>206</v>
      </c>
      <c r="E2550" s="361" t="s">
        <v>5941</v>
      </c>
    </row>
    <row r="2551" spans="1:5" x14ac:dyDescent="0.25">
      <c r="A2551">
        <v>20155</v>
      </c>
      <c r="B2551" t="s">
        <v>5942</v>
      </c>
      <c r="C2551" t="s">
        <v>208</v>
      </c>
      <c r="D2551" t="s">
        <v>206</v>
      </c>
      <c r="E2551" s="361" t="s">
        <v>1022</v>
      </c>
    </row>
    <row r="2552" spans="1:5" x14ac:dyDescent="0.25">
      <c r="A2552">
        <v>20156</v>
      </c>
      <c r="B2552" t="s">
        <v>5943</v>
      </c>
      <c r="C2552" t="s">
        <v>208</v>
      </c>
      <c r="D2552" t="s">
        <v>206</v>
      </c>
      <c r="E2552" s="361" t="s">
        <v>757</v>
      </c>
    </row>
    <row r="2553" spans="1:5" x14ac:dyDescent="0.25">
      <c r="A2553">
        <v>20157</v>
      </c>
      <c r="B2553" t="s">
        <v>5944</v>
      </c>
      <c r="C2553" t="s">
        <v>208</v>
      </c>
      <c r="D2553" t="s">
        <v>206</v>
      </c>
      <c r="E2553" s="361" t="s">
        <v>5945</v>
      </c>
    </row>
    <row r="2554" spans="1:5" x14ac:dyDescent="0.25">
      <c r="A2554">
        <v>20158</v>
      </c>
      <c r="B2554" t="s">
        <v>5946</v>
      </c>
      <c r="C2554" t="s">
        <v>208</v>
      </c>
      <c r="D2554" t="s">
        <v>206</v>
      </c>
      <c r="E2554" s="361" t="s">
        <v>5947</v>
      </c>
    </row>
    <row r="2555" spans="1:5" x14ac:dyDescent="0.25">
      <c r="A2555">
        <v>20164</v>
      </c>
      <c r="B2555" t="s">
        <v>5948</v>
      </c>
      <c r="C2555" t="s">
        <v>208</v>
      </c>
      <c r="D2555" t="s">
        <v>206</v>
      </c>
      <c r="E2555" s="361" t="s">
        <v>910</v>
      </c>
    </row>
    <row r="2556" spans="1:5" x14ac:dyDescent="0.25">
      <c r="A2556">
        <v>20165</v>
      </c>
      <c r="B2556" t="s">
        <v>5949</v>
      </c>
      <c r="C2556" t="s">
        <v>208</v>
      </c>
      <c r="D2556" t="s">
        <v>206</v>
      </c>
      <c r="E2556" s="361" t="s">
        <v>1735</v>
      </c>
    </row>
    <row r="2557" spans="1:5" x14ac:dyDescent="0.25">
      <c r="A2557">
        <v>20166</v>
      </c>
      <c r="B2557" t="s">
        <v>5950</v>
      </c>
      <c r="C2557" t="s">
        <v>208</v>
      </c>
      <c r="D2557" t="s">
        <v>206</v>
      </c>
      <c r="E2557" s="361" t="s">
        <v>5951</v>
      </c>
    </row>
    <row r="2558" spans="1:5" x14ac:dyDescent="0.25">
      <c r="A2558">
        <v>20167</v>
      </c>
      <c r="B2558" t="s">
        <v>5952</v>
      </c>
      <c r="C2558" t="s">
        <v>208</v>
      </c>
      <c r="D2558" t="s">
        <v>206</v>
      </c>
      <c r="E2558" s="361" t="s">
        <v>5953</v>
      </c>
    </row>
    <row r="2559" spans="1:5" x14ac:dyDescent="0.25">
      <c r="A2559">
        <v>20168</v>
      </c>
      <c r="B2559" t="s">
        <v>5954</v>
      </c>
      <c r="C2559" t="s">
        <v>208</v>
      </c>
      <c r="D2559" t="s">
        <v>206</v>
      </c>
      <c r="E2559" s="361" t="s">
        <v>5955</v>
      </c>
    </row>
    <row r="2560" spans="1:5" x14ac:dyDescent="0.25">
      <c r="A2560">
        <v>20169</v>
      </c>
      <c r="B2560" t="s">
        <v>5956</v>
      </c>
      <c r="C2560" t="s">
        <v>208</v>
      </c>
      <c r="D2560" t="s">
        <v>206</v>
      </c>
      <c r="E2560" s="361" t="s">
        <v>5957</v>
      </c>
    </row>
    <row r="2561" spans="1:5" x14ac:dyDescent="0.25">
      <c r="A2561">
        <v>20170</v>
      </c>
      <c r="B2561" t="s">
        <v>5958</v>
      </c>
      <c r="C2561" t="s">
        <v>208</v>
      </c>
      <c r="D2561" t="s">
        <v>206</v>
      </c>
      <c r="E2561" s="361" t="s">
        <v>5959</v>
      </c>
    </row>
    <row r="2562" spans="1:5" x14ac:dyDescent="0.25">
      <c r="A2562">
        <v>20171</v>
      </c>
      <c r="B2562" t="s">
        <v>5960</v>
      </c>
      <c r="C2562" t="s">
        <v>208</v>
      </c>
      <c r="D2562" t="s">
        <v>206</v>
      </c>
      <c r="E2562" s="361" t="s">
        <v>1674</v>
      </c>
    </row>
    <row r="2563" spans="1:5" x14ac:dyDescent="0.25">
      <c r="A2563">
        <v>20177</v>
      </c>
      <c r="B2563" t="s">
        <v>5961</v>
      </c>
      <c r="C2563" t="s">
        <v>208</v>
      </c>
      <c r="D2563" t="s">
        <v>206</v>
      </c>
      <c r="E2563" s="361" t="s">
        <v>5962</v>
      </c>
    </row>
    <row r="2564" spans="1:5" x14ac:dyDescent="0.25">
      <c r="A2564">
        <v>20178</v>
      </c>
      <c r="B2564" t="s">
        <v>5963</v>
      </c>
      <c r="C2564" t="s">
        <v>208</v>
      </c>
      <c r="D2564" t="s">
        <v>206</v>
      </c>
      <c r="E2564" s="361" t="s">
        <v>1484</v>
      </c>
    </row>
    <row r="2565" spans="1:5" x14ac:dyDescent="0.25">
      <c r="A2565">
        <v>20179</v>
      </c>
      <c r="B2565" t="s">
        <v>5964</v>
      </c>
      <c r="C2565" t="s">
        <v>208</v>
      </c>
      <c r="D2565" t="s">
        <v>206</v>
      </c>
      <c r="E2565" s="361" t="s">
        <v>5965</v>
      </c>
    </row>
    <row r="2566" spans="1:5" x14ac:dyDescent="0.25">
      <c r="A2566">
        <v>20180</v>
      </c>
      <c r="B2566" t="s">
        <v>5966</v>
      </c>
      <c r="C2566" t="s">
        <v>208</v>
      </c>
      <c r="D2566" t="s">
        <v>206</v>
      </c>
      <c r="E2566" s="361" t="s">
        <v>5967</v>
      </c>
    </row>
    <row r="2567" spans="1:5" x14ac:dyDescent="0.25">
      <c r="A2567">
        <v>20181</v>
      </c>
      <c r="B2567" t="s">
        <v>5968</v>
      </c>
      <c r="C2567" t="s">
        <v>208</v>
      </c>
      <c r="D2567" t="s">
        <v>206</v>
      </c>
      <c r="E2567" s="361" t="s">
        <v>5969</v>
      </c>
    </row>
    <row r="2568" spans="1:5" x14ac:dyDescent="0.25">
      <c r="A2568">
        <v>20182</v>
      </c>
      <c r="B2568" t="s">
        <v>5970</v>
      </c>
      <c r="C2568" t="s">
        <v>208</v>
      </c>
      <c r="D2568" t="s">
        <v>206</v>
      </c>
      <c r="E2568" s="361" t="s">
        <v>2119</v>
      </c>
    </row>
    <row r="2569" spans="1:5" x14ac:dyDescent="0.25">
      <c r="A2569">
        <v>20183</v>
      </c>
      <c r="B2569" t="s">
        <v>5971</v>
      </c>
      <c r="C2569" t="s">
        <v>208</v>
      </c>
      <c r="D2569" t="s">
        <v>206</v>
      </c>
      <c r="E2569" s="361" t="s">
        <v>5972</v>
      </c>
    </row>
    <row r="2570" spans="1:5" x14ac:dyDescent="0.25">
      <c r="A2570">
        <v>20185</v>
      </c>
      <c r="B2570" t="s">
        <v>5973</v>
      </c>
      <c r="C2570" t="s">
        <v>213</v>
      </c>
      <c r="D2570" t="s">
        <v>206</v>
      </c>
      <c r="E2570" s="361" t="s">
        <v>1437</v>
      </c>
    </row>
    <row r="2571" spans="1:5" x14ac:dyDescent="0.25">
      <c r="A2571">
        <v>20193</v>
      </c>
      <c r="B2571" t="s">
        <v>5974</v>
      </c>
      <c r="C2571" t="s">
        <v>223</v>
      </c>
      <c r="D2571" t="s">
        <v>206</v>
      </c>
      <c r="E2571" s="361" t="s">
        <v>999</v>
      </c>
    </row>
    <row r="2572" spans="1:5" x14ac:dyDescent="0.25">
      <c r="A2572">
        <v>20204</v>
      </c>
      <c r="B2572" t="s">
        <v>5975</v>
      </c>
      <c r="C2572" t="s">
        <v>213</v>
      </c>
      <c r="D2572" t="s">
        <v>206</v>
      </c>
      <c r="E2572" s="361" t="s">
        <v>5976</v>
      </c>
    </row>
    <row r="2573" spans="1:5" x14ac:dyDescent="0.25">
      <c r="A2573">
        <v>20205</v>
      </c>
      <c r="B2573" t="s">
        <v>5977</v>
      </c>
      <c r="C2573" t="s">
        <v>213</v>
      </c>
      <c r="D2573" t="s">
        <v>206</v>
      </c>
      <c r="E2573" s="361" t="s">
        <v>629</v>
      </c>
    </row>
    <row r="2574" spans="1:5" x14ac:dyDescent="0.25">
      <c r="A2574">
        <v>20206</v>
      </c>
      <c r="B2574" t="s">
        <v>5978</v>
      </c>
      <c r="C2574" t="s">
        <v>213</v>
      </c>
      <c r="D2574" t="s">
        <v>206</v>
      </c>
      <c r="E2574" s="361" t="s">
        <v>1276</v>
      </c>
    </row>
    <row r="2575" spans="1:5" x14ac:dyDescent="0.25">
      <c r="A2575">
        <v>20208</v>
      </c>
      <c r="B2575" t="s">
        <v>5979</v>
      </c>
      <c r="C2575" t="s">
        <v>213</v>
      </c>
      <c r="D2575" t="s">
        <v>206</v>
      </c>
      <c r="E2575" s="361" t="s">
        <v>5980</v>
      </c>
    </row>
    <row r="2576" spans="1:5" x14ac:dyDescent="0.25">
      <c r="A2576">
        <v>20209</v>
      </c>
      <c r="B2576" t="s">
        <v>5981</v>
      </c>
      <c r="C2576" t="s">
        <v>213</v>
      </c>
      <c r="D2576" t="s">
        <v>206</v>
      </c>
      <c r="E2576" s="361" t="s">
        <v>5982</v>
      </c>
    </row>
    <row r="2577" spans="1:5" x14ac:dyDescent="0.25">
      <c r="A2577">
        <v>20211</v>
      </c>
      <c r="B2577" t="s">
        <v>5983</v>
      </c>
      <c r="C2577" t="s">
        <v>213</v>
      </c>
      <c r="D2577" t="s">
        <v>206</v>
      </c>
      <c r="E2577" s="361" t="s">
        <v>5984</v>
      </c>
    </row>
    <row r="2578" spans="1:5" x14ac:dyDescent="0.25">
      <c r="A2578">
        <v>20212</v>
      </c>
      <c r="B2578" t="s">
        <v>5985</v>
      </c>
      <c r="C2578" t="s">
        <v>213</v>
      </c>
      <c r="D2578" t="s">
        <v>206</v>
      </c>
      <c r="E2578" s="361" t="s">
        <v>1676</v>
      </c>
    </row>
    <row r="2579" spans="1:5" x14ac:dyDescent="0.25">
      <c r="A2579">
        <v>20213</v>
      </c>
      <c r="B2579" t="s">
        <v>5986</v>
      </c>
      <c r="C2579" t="s">
        <v>213</v>
      </c>
      <c r="D2579" t="s">
        <v>206</v>
      </c>
      <c r="E2579" s="361" t="s">
        <v>3632</v>
      </c>
    </row>
    <row r="2580" spans="1:5" x14ac:dyDescent="0.25">
      <c r="A2580">
        <v>20214</v>
      </c>
      <c r="B2580" t="s">
        <v>5987</v>
      </c>
      <c r="C2580" t="s">
        <v>208</v>
      </c>
      <c r="D2580" t="s">
        <v>206</v>
      </c>
      <c r="E2580" s="361" t="s">
        <v>1439</v>
      </c>
    </row>
    <row r="2581" spans="1:5" x14ac:dyDescent="0.25">
      <c r="A2581">
        <v>20219</v>
      </c>
      <c r="B2581" t="s">
        <v>5988</v>
      </c>
      <c r="C2581" t="s">
        <v>208</v>
      </c>
      <c r="D2581" t="s">
        <v>209</v>
      </c>
      <c r="E2581" s="361" t="s">
        <v>1440</v>
      </c>
    </row>
    <row r="2582" spans="1:5" x14ac:dyDescent="0.25">
      <c r="A2582">
        <v>20231</v>
      </c>
      <c r="B2582" t="s">
        <v>5989</v>
      </c>
      <c r="C2582" t="s">
        <v>213</v>
      </c>
      <c r="D2582" t="s">
        <v>206</v>
      </c>
      <c r="E2582" s="361" t="s">
        <v>1441</v>
      </c>
    </row>
    <row r="2583" spans="1:5" x14ac:dyDescent="0.25">
      <c r="A2583">
        <v>20232</v>
      </c>
      <c r="B2583" t="s">
        <v>5990</v>
      </c>
      <c r="C2583" t="s">
        <v>213</v>
      </c>
      <c r="D2583" t="s">
        <v>206</v>
      </c>
      <c r="E2583" s="361" t="s">
        <v>1442</v>
      </c>
    </row>
    <row r="2584" spans="1:5" x14ac:dyDescent="0.25">
      <c r="A2584">
        <v>20234</v>
      </c>
      <c r="B2584" t="s">
        <v>5991</v>
      </c>
      <c r="C2584" t="s">
        <v>208</v>
      </c>
      <c r="D2584" t="s">
        <v>206</v>
      </c>
      <c r="E2584" s="361" t="s">
        <v>5992</v>
      </c>
    </row>
    <row r="2585" spans="1:5" x14ac:dyDescent="0.25">
      <c r="A2585">
        <v>20235</v>
      </c>
      <c r="B2585" t="s">
        <v>5993</v>
      </c>
      <c r="C2585" t="s">
        <v>208</v>
      </c>
      <c r="D2585" t="s">
        <v>206</v>
      </c>
      <c r="E2585" s="361" t="s">
        <v>1443</v>
      </c>
    </row>
    <row r="2586" spans="1:5" x14ac:dyDescent="0.25">
      <c r="A2586">
        <v>20247</v>
      </c>
      <c r="B2586" t="s">
        <v>5994</v>
      </c>
      <c r="C2586" t="s">
        <v>203</v>
      </c>
      <c r="D2586" t="s">
        <v>206</v>
      </c>
      <c r="E2586" s="361" t="s">
        <v>1444</v>
      </c>
    </row>
    <row r="2587" spans="1:5" x14ac:dyDescent="0.25">
      <c r="A2587">
        <v>20249</v>
      </c>
      <c r="B2587" t="s">
        <v>5995</v>
      </c>
      <c r="C2587" t="s">
        <v>213</v>
      </c>
      <c r="D2587" t="s">
        <v>206</v>
      </c>
      <c r="E2587" s="361" t="s">
        <v>1445</v>
      </c>
    </row>
    <row r="2588" spans="1:5" x14ac:dyDescent="0.25">
      <c r="A2588">
        <v>20250</v>
      </c>
      <c r="B2588" t="s">
        <v>5996</v>
      </c>
      <c r="C2588" t="s">
        <v>203</v>
      </c>
      <c r="D2588" t="s">
        <v>204</v>
      </c>
      <c r="E2588" s="361" t="s">
        <v>1197</v>
      </c>
    </row>
    <row r="2589" spans="1:5" x14ac:dyDescent="0.25">
      <c r="A2589">
        <v>20253</v>
      </c>
      <c r="B2589" t="s">
        <v>5997</v>
      </c>
      <c r="C2589" t="s">
        <v>208</v>
      </c>
      <c r="D2589" t="s">
        <v>206</v>
      </c>
      <c r="E2589" s="361" t="s">
        <v>5998</v>
      </c>
    </row>
    <row r="2590" spans="1:5" x14ac:dyDescent="0.25">
      <c r="A2590">
        <v>20254</v>
      </c>
      <c r="B2590" t="s">
        <v>5999</v>
      </c>
      <c r="C2590" t="s">
        <v>208</v>
      </c>
      <c r="D2590" t="s">
        <v>206</v>
      </c>
      <c r="E2590" s="361" t="s">
        <v>6000</v>
      </c>
    </row>
    <row r="2591" spans="1:5" x14ac:dyDescent="0.25">
      <c r="A2591">
        <v>20256</v>
      </c>
      <c r="B2591" t="s">
        <v>6001</v>
      </c>
      <c r="C2591" t="s">
        <v>208</v>
      </c>
      <c r="D2591" t="s">
        <v>206</v>
      </c>
      <c r="E2591" s="361" t="s">
        <v>672</v>
      </c>
    </row>
    <row r="2592" spans="1:5" x14ac:dyDescent="0.25">
      <c r="A2592">
        <v>20259</v>
      </c>
      <c r="B2592" t="s">
        <v>6002</v>
      </c>
      <c r="C2592" t="s">
        <v>213</v>
      </c>
      <c r="D2592" t="s">
        <v>206</v>
      </c>
      <c r="E2592" s="361" t="s">
        <v>804</v>
      </c>
    </row>
    <row r="2593" spans="1:5" x14ac:dyDescent="0.25">
      <c r="A2593">
        <v>20260</v>
      </c>
      <c r="B2593" t="s">
        <v>6003</v>
      </c>
      <c r="C2593" t="s">
        <v>208</v>
      </c>
      <c r="D2593" t="s">
        <v>206</v>
      </c>
      <c r="E2593" s="361" t="s">
        <v>678</v>
      </c>
    </row>
    <row r="2594" spans="1:5" x14ac:dyDescent="0.25">
      <c r="A2594">
        <v>20262</v>
      </c>
      <c r="B2594" t="s">
        <v>6004</v>
      </c>
      <c r="C2594" t="s">
        <v>208</v>
      </c>
      <c r="D2594" t="s">
        <v>206</v>
      </c>
      <c r="E2594" s="361" t="s">
        <v>1448</v>
      </c>
    </row>
    <row r="2595" spans="1:5" x14ac:dyDescent="0.25">
      <c r="A2595">
        <v>20269</v>
      </c>
      <c r="B2595" t="s">
        <v>6005</v>
      </c>
      <c r="C2595" t="s">
        <v>208</v>
      </c>
      <c r="D2595" t="s">
        <v>206</v>
      </c>
      <c r="E2595" s="361" t="s">
        <v>6006</v>
      </c>
    </row>
    <row r="2596" spans="1:5" x14ac:dyDescent="0.25">
      <c r="A2596">
        <v>20270</v>
      </c>
      <c r="B2596" t="s">
        <v>6007</v>
      </c>
      <c r="C2596" t="s">
        <v>208</v>
      </c>
      <c r="D2596" t="s">
        <v>206</v>
      </c>
      <c r="E2596" s="361" t="s">
        <v>6008</v>
      </c>
    </row>
    <row r="2597" spans="1:5" x14ac:dyDescent="0.25">
      <c r="A2597">
        <v>20271</v>
      </c>
      <c r="B2597" t="s">
        <v>6009</v>
      </c>
      <c r="C2597" t="s">
        <v>208</v>
      </c>
      <c r="D2597" t="s">
        <v>206</v>
      </c>
      <c r="E2597" s="361" t="s">
        <v>6010</v>
      </c>
    </row>
    <row r="2598" spans="1:5" x14ac:dyDescent="0.25">
      <c r="A2598">
        <v>20322</v>
      </c>
      <c r="B2598" t="s">
        <v>6011</v>
      </c>
      <c r="C2598" t="s">
        <v>208</v>
      </c>
      <c r="D2598" t="s">
        <v>206</v>
      </c>
      <c r="E2598" s="361" t="s">
        <v>6012</v>
      </c>
    </row>
    <row r="2599" spans="1:5" x14ac:dyDescent="0.25">
      <c r="A2599">
        <v>20326</v>
      </c>
      <c r="B2599" t="s">
        <v>6013</v>
      </c>
      <c r="C2599" t="s">
        <v>208</v>
      </c>
      <c r="D2599" t="s">
        <v>206</v>
      </c>
      <c r="E2599" s="361" t="s">
        <v>878</v>
      </c>
    </row>
    <row r="2600" spans="1:5" x14ac:dyDescent="0.25">
      <c r="A2600">
        <v>20327</v>
      </c>
      <c r="B2600" t="s">
        <v>6014</v>
      </c>
      <c r="C2600" t="s">
        <v>208</v>
      </c>
      <c r="D2600" t="s">
        <v>209</v>
      </c>
      <c r="E2600" s="361" t="s">
        <v>6015</v>
      </c>
    </row>
    <row r="2601" spans="1:5" x14ac:dyDescent="0.25">
      <c r="A2601">
        <v>20962</v>
      </c>
      <c r="B2601" t="s">
        <v>6016</v>
      </c>
      <c r="C2601" t="s">
        <v>208</v>
      </c>
      <c r="D2601" t="s">
        <v>204</v>
      </c>
      <c r="E2601" s="361" t="s">
        <v>1449</v>
      </c>
    </row>
    <row r="2602" spans="1:5" x14ac:dyDescent="0.25">
      <c r="A2602">
        <v>20963</v>
      </c>
      <c r="B2602" t="s">
        <v>6017</v>
      </c>
      <c r="C2602" t="s">
        <v>208</v>
      </c>
      <c r="D2602" t="s">
        <v>206</v>
      </c>
      <c r="E2602" s="361" t="s">
        <v>1450</v>
      </c>
    </row>
    <row r="2603" spans="1:5" x14ac:dyDescent="0.25">
      <c r="A2603">
        <v>20964</v>
      </c>
      <c r="B2603" t="s">
        <v>6018</v>
      </c>
      <c r="C2603" t="s">
        <v>208</v>
      </c>
      <c r="D2603" t="s">
        <v>206</v>
      </c>
      <c r="E2603" s="361" t="s">
        <v>6019</v>
      </c>
    </row>
    <row r="2604" spans="1:5" x14ac:dyDescent="0.25">
      <c r="A2604">
        <v>20965</v>
      </c>
      <c r="B2604" t="s">
        <v>6020</v>
      </c>
      <c r="C2604" t="s">
        <v>208</v>
      </c>
      <c r="D2604" t="s">
        <v>206</v>
      </c>
      <c r="E2604" s="361" t="s">
        <v>6021</v>
      </c>
    </row>
    <row r="2605" spans="1:5" x14ac:dyDescent="0.25">
      <c r="A2605">
        <v>20966</v>
      </c>
      <c r="B2605" t="s">
        <v>6022</v>
      </c>
      <c r="C2605" t="s">
        <v>208</v>
      </c>
      <c r="D2605" t="s">
        <v>206</v>
      </c>
      <c r="E2605" s="361" t="s">
        <v>6023</v>
      </c>
    </row>
    <row r="2606" spans="1:5" x14ac:dyDescent="0.25">
      <c r="A2606">
        <v>20967</v>
      </c>
      <c r="B2606" t="s">
        <v>6024</v>
      </c>
      <c r="C2606" t="s">
        <v>208</v>
      </c>
      <c r="D2606" t="s">
        <v>206</v>
      </c>
      <c r="E2606" s="361" t="s">
        <v>4967</v>
      </c>
    </row>
    <row r="2607" spans="1:5" x14ac:dyDescent="0.25">
      <c r="A2607">
        <v>20968</v>
      </c>
      <c r="B2607" t="s">
        <v>6025</v>
      </c>
      <c r="C2607" t="s">
        <v>208</v>
      </c>
      <c r="D2607" t="s">
        <v>206</v>
      </c>
      <c r="E2607" s="361" t="s">
        <v>6026</v>
      </c>
    </row>
    <row r="2608" spans="1:5" x14ac:dyDescent="0.25">
      <c r="A2608">
        <v>20971</v>
      </c>
      <c r="B2608" t="s">
        <v>6027</v>
      </c>
      <c r="C2608" t="s">
        <v>208</v>
      </c>
      <c r="D2608" t="s">
        <v>206</v>
      </c>
      <c r="E2608" s="361" t="s">
        <v>6028</v>
      </c>
    </row>
    <row r="2609" spans="1:5" x14ac:dyDescent="0.25">
      <c r="A2609">
        <v>20972</v>
      </c>
      <c r="B2609" t="s">
        <v>6029</v>
      </c>
      <c r="C2609" t="s">
        <v>208</v>
      </c>
      <c r="D2609" t="s">
        <v>206</v>
      </c>
      <c r="E2609" s="361" t="s">
        <v>6030</v>
      </c>
    </row>
    <row r="2610" spans="1:5" x14ac:dyDescent="0.25">
      <c r="A2610">
        <v>20973</v>
      </c>
      <c r="B2610" t="s">
        <v>6031</v>
      </c>
      <c r="C2610" t="s">
        <v>208</v>
      </c>
      <c r="D2610" t="s">
        <v>206</v>
      </c>
      <c r="E2610" s="361" t="s">
        <v>6032</v>
      </c>
    </row>
    <row r="2611" spans="1:5" x14ac:dyDescent="0.25">
      <c r="A2611">
        <v>20974</v>
      </c>
      <c r="B2611" t="s">
        <v>6033</v>
      </c>
      <c r="C2611" t="s">
        <v>208</v>
      </c>
      <c r="D2611" t="s">
        <v>206</v>
      </c>
      <c r="E2611" s="361" t="s">
        <v>6034</v>
      </c>
    </row>
    <row r="2612" spans="1:5" x14ac:dyDescent="0.25">
      <c r="A2612">
        <v>20975</v>
      </c>
      <c r="B2612" t="s">
        <v>6035</v>
      </c>
      <c r="C2612" t="s">
        <v>208</v>
      </c>
      <c r="D2612" t="s">
        <v>206</v>
      </c>
      <c r="E2612" s="361" t="s">
        <v>1405</v>
      </c>
    </row>
    <row r="2613" spans="1:5" x14ac:dyDescent="0.25">
      <c r="A2613">
        <v>20976</v>
      </c>
      <c r="B2613" t="s">
        <v>6036</v>
      </c>
      <c r="C2613" t="s">
        <v>208</v>
      </c>
      <c r="D2613" t="s">
        <v>206</v>
      </c>
      <c r="E2613" s="361" t="s">
        <v>3813</v>
      </c>
    </row>
    <row r="2614" spans="1:5" x14ac:dyDescent="0.25">
      <c r="A2614">
        <v>20977</v>
      </c>
      <c r="B2614" t="s">
        <v>6037</v>
      </c>
      <c r="C2614" t="s">
        <v>208</v>
      </c>
      <c r="D2614" t="s">
        <v>206</v>
      </c>
      <c r="E2614" s="361" t="s">
        <v>1452</v>
      </c>
    </row>
    <row r="2615" spans="1:5" x14ac:dyDescent="0.25">
      <c r="A2615">
        <v>20980</v>
      </c>
      <c r="B2615" t="s">
        <v>6038</v>
      </c>
      <c r="C2615" t="s">
        <v>213</v>
      </c>
      <c r="D2615" t="s">
        <v>209</v>
      </c>
      <c r="E2615" s="361" t="s">
        <v>6039</v>
      </c>
    </row>
    <row r="2616" spans="1:5" x14ac:dyDescent="0.25">
      <c r="A2616">
        <v>20984</v>
      </c>
      <c r="B2616" t="s">
        <v>6040</v>
      </c>
      <c r="C2616" t="s">
        <v>213</v>
      </c>
      <c r="D2616" t="s">
        <v>209</v>
      </c>
      <c r="E2616" s="361" t="s">
        <v>6041</v>
      </c>
    </row>
    <row r="2617" spans="1:5" x14ac:dyDescent="0.25">
      <c r="A2617">
        <v>20989</v>
      </c>
      <c r="B2617" t="s">
        <v>6042</v>
      </c>
      <c r="C2617" t="s">
        <v>213</v>
      </c>
      <c r="D2617" t="s">
        <v>209</v>
      </c>
      <c r="E2617" s="361" t="s">
        <v>6043</v>
      </c>
    </row>
    <row r="2618" spans="1:5" x14ac:dyDescent="0.25">
      <c r="A2618">
        <v>20994</v>
      </c>
      <c r="B2618" t="s">
        <v>6044</v>
      </c>
      <c r="C2618" t="s">
        <v>213</v>
      </c>
      <c r="D2618" t="s">
        <v>209</v>
      </c>
      <c r="E2618" s="361" t="s">
        <v>6045</v>
      </c>
    </row>
    <row r="2619" spans="1:5" x14ac:dyDescent="0.25">
      <c r="A2619">
        <v>20995</v>
      </c>
      <c r="B2619" t="s">
        <v>6046</v>
      </c>
      <c r="C2619" t="s">
        <v>213</v>
      </c>
      <c r="D2619" t="s">
        <v>209</v>
      </c>
      <c r="E2619" s="361" t="s">
        <v>6047</v>
      </c>
    </row>
    <row r="2620" spans="1:5" x14ac:dyDescent="0.25">
      <c r="A2620">
        <v>20999</v>
      </c>
      <c r="B2620" t="s">
        <v>6048</v>
      </c>
      <c r="C2620" t="s">
        <v>213</v>
      </c>
      <c r="D2620" t="s">
        <v>206</v>
      </c>
      <c r="E2620" s="361" t="s">
        <v>1761</v>
      </c>
    </row>
    <row r="2621" spans="1:5" x14ac:dyDescent="0.25">
      <c r="A2621">
        <v>21001</v>
      </c>
      <c r="B2621" t="s">
        <v>6049</v>
      </c>
      <c r="C2621" t="s">
        <v>213</v>
      </c>
      <c r="D2621" t="s">
        <v>204</v>
      </c>
      <c r="E2621" s="361" t="s">
        <v>6050</v>
      </c>
    </row>
    <row r="2622" spans="1:5" x14ac:dyDescent="0.25">
      <c r="A2622">
        <v>21003</v>
      </c>
      <c r="B2622" t="s">
        <v>6051</v>
      </c>
      <c r="C2622" t="s">
        <v>213</v>
      </c>
      <c r="D2622" t="s">
        <v>206</v>
      </c>
      <c r="E2622" s="361" t="s">
        <v>1625</v>
      </c>
    </row>
    <row r="2623" spans="1:5" x14ac:dyDescent="0.25">
      <c r="A2623">
        <v>21006</v>
      </c>
      <c r="B2623" t="s">
        <v>6052</v>
      </c>
      <c r="C2623" t="s">
        <v>213</v>
      </c>
      <c r="D2623" t="s">
        <v>206</v>
      </c>
      <c r="E2623" s="361" t="s">
        <v>6053</v>
      </c>
    </row>
    <row r="2624" spans="1:5" x14ac:dyDescent="0.25">
      <c r="A2624">
        <v>21008</v>
      </c>
      <c r="B2624" t="s">
        <v>6054</v>
      </c>
      <c r="C2624" t="s">
        <v>213</v>
      </c>
      <c r="D2624" t="s">
        <v>209</v>
      </c>
      <c r="E2624" s="361" t="s">
        <v>2454</v>
      </c>
    </row>
    <row r="2625" spans="1:5" x14ac:dyDescent="0.25">
      <c r="A2625">
        <v>21009</v>
      </c>
      <c r="B2625" t="s">
        <v>6055</v>
      </c>
      <c r="C2625" t="s">
        <v>213</v>
      </c>
      <c r="D2625" t="s">
        <v>209</v>
      </c>
      <c r="E2625" s="361" t="s">
        <v>6056</v>
      </c>
    </row>
    <row r="2626" spans="1:5" x14ac:dyDescent="0.25">
      <c r="A2626">
        <v>21010</v>
      </c>
      <c r="B2626" t="s">
        <v>6057</v>
      </c>
      <c r="C2626" t="s">
        <v>213</v>
      </c>
      <c r="D2626" t="s">
        <v>209</v>
      </c>
      <c r="E2626" s="361" t="s">
        <v>5230</v>
      </c>
    </row>
    <row r="2627" spans="1:5" x14ac:dyDescent="0.25">
      <c r="A2627">
        <v>21011</v>
      </c>
      <c r="B2627" t="s">
        <v>6058</v>
      </c>
      <c r="C2627" t="s">
        <v>213</v>
      </c>
      <c r="D2627" t="s">
        <v>209</v>
      </c>
      <c r="E2627" s="361" t="s">
        <v>6059</v>
      </c>
    </row>
    <row r="2628" spans="1:5" x14ac:dyDescent="0.25">
      <c r="A2628">
        <v>21012</v>
      </c>
      <c r="B2628" t="s">
        <v>6060</v>
      </c>
      <c r="C2628" t="s">
        <v>213</v>
      </c>
      <c r="D2628" t="s">
        <v>209</v>
      </c>
      <c r="E2628" s="361" t="s">
        <v>6061</v>
      </c>
    </row>
    <row r="2629" spans="1:5" x14ac:dyDescent="0.25">
      <c r="A2629">
        <v>21013</v>
      </c>
      <c r="B2629" t="s">
        <v>6062</v>
      </c>
      <c r="C2629" t="s">
        <v>213</v>
      </c>
      <c r="D2629" t="s">
        <v>209</v>
      </c>
      <c r="E2629" s="361" t="s">
        <v>6063</v>
      </c>
    </row>
    <row r="2630" spans="1:5" x14ac:dyDescent="0.25">
      <c r="A2630">
        <v>21014</v>
      </c>
      <c r="B2630" t="s">
        <v>6064</v>
      </c>
      <c r="C2630" t="s">
        <v>213</v>
      </c>
      <c r="D2630" t="s">
        <v>209</v>
      </c>
      <c r="E2630" s="361" t="s">
        <v>5336</v>
      </c>
    </row>
    <row r="2631" spans="1:5" x14ac:dyDescent="0.25">
      <c r="A2631">
        <v>21015</v>
      </c>
      <c r="B2631" t="s">
        <v>6065</v>
      </c>
      <c r="C2631" t="s">
        <v>213</v>
      </c>
      <c r="D2631" t="s">
        <v>209</v>
      </c>
      <c r="E2631" s="361" t="s">
        <v>6066</v>
      </c>
    </row>
    <row r="2632" spans="1:5" x14ac:dyDescent="0.25">
      <c r="A2632">
        <v>21016</v>
      </c>
      <c r="B2632" t="s">
        <v>6067</v>
      </c>
      <c r="C2632" t="s">
        <v>213</v>
      </c>
      <c r="D2632" t="s">
        <v>209</v>
      </c>
      <c r="E2632" s="361" t="s">
        <v>6068</v>
      </c>
    </row>
    <row r="2633" spans="1:5" x14ac:dyDescent="0.25">
      <c r="A2633">
        <v>21019</v>
      </c>
      <c r="B2633" t="s">
        <v>6069</v>
      </c>
      <c r="C2633" t="s">
        <v>213</v>
      </c>
      <c r="D2633" t="s">
        <v>206</v>
      </c>
      <c r="E2633" s="361" t="s">
        <v>6070</v>
      </c>
    </row>
    <row r="2634" spans="1:5" x14ac:dyDescent="0.25">
      <c r="A2634">
        <v>21021</v>
      </c>
      <c r="B2634" t="s">
        <v>6071</v>
      </c>
      <c r="C2634" t="s">
        <v>213</v>
      </c>
      <c r="D2634" t="s">
        <v>206</v>
      </c>
      <c r="E2634" s="361" t="s">
        <v>1700</v>
      </c>
    </row>
    <row r="2635" spans="1:5" x14ac:dyDescent="0.25">
      <c r="A2635">
        <v>21024</v>
      </c>
      <c r="B2635" t="s">
        <v>6072</v>
      </c>
      <c r="C2635" t="s">
        <v>213</v>
      </c>
      <c r="D2635" t="s">
        <v>206</v>
      </c>
      <c r="E2635" s="361" t="s">
        <v>6073</v>
      </c>
    </row>
    <row r="2636" spans="1:5" x14ac:dyDescent="0.25">
      <c r="A2636">
        <v>21029</v>
      </c>
      <c r="B2636" t="s">
        <v>6074</v>
      </c>
      <c r="C2636" t="s">
        <v>208</v>
      </c>
      <c r="D2636" t="s">
        <v>204</v>
      </c>
      <c r="E2636" s="361" t="s">
        <v>1456</v>
      </c>
    </row>
    <row r="2637" spans="1:5" x14ac:dyDescent="0.25">
      <c r="A2637">
        <v>21030</v>
      </c>
      <c r="B2637" t="s">
        <v>6075</v>
      </c>
      <c r="C2637" t="s">
        <v>208</v>
      </c>
      <c r="D2637" t="s">
        <v>206</v>
      </c>
      <c r="E2637" s="361" t="s">
        <v>1457</v>
      </c>
    </row>
    <row r="2638" spans="1:5" x14ac:dyDescent="0.25">
      <c r="A2638">
        <v>21031</v>
      </c>
      <c r="B2638" t="s">
        <v>6076</v>
      </c>
      <c r="C2638" t="s">
        <v>208</v>
      </c>
      <c r="D2638" t="s">
        <v>206</v>
      </c>
      <c r="E2638" s="361" t="s">
        <v>1458</v>
      </c>
    </row>
    <row r="2639" spans="1:5" x14ac:dyDescent="0.25">
      <c r="A2639">
        <v>21032</v>
      </c>
      <c r="B2639" t="s">
        <v>6077</v>
      </c>
      <c r="C2639" t="s">
        <v>208</v>
      </c>
      <c r="D2639" t="s">
        <v>206</v>
      </c>
      <c r="E2639" s="361" t="s">
        <v>1459</v>
      </c>
    </row>
    <row r="2640" spans="1:5" x14ac:dyDescent="0.25">
      <c r="A2640">
        <v>21034</v>
      </c>
      <c r="B2640" t="s">
        <v>6078</v>
      </c>
      <c r="C2640" t="s">
        <v>208</v>
      </c>
      <c r="D2640" t="s">
        <v>206</v>
      </c>
      <c r="E2640" s="361" t="s">
        <v>1460</v>
      </c>
    </row>
    <row r="2641" spans="1:5" x14ac:dyDescent="0.25">
      <c r="A2641">
        <v>21036</v>
      </c>
      <c r="B2641" t="s">
        <v>6079</v>
      </c>
      <c r="C2641" t="s">
        <v>208</v>
      </c>
      <c r="D2641" t="s">
        <v>206</v>
      </c>
      <c r="E2641" s="361" t="s">
        <v>1461</v>
      </c>
    </row>
    <row r="2642" spans="1:5" x14ac:dyDescent="0.25">
      <c r="A2642">
        <v>21037</v>
      </c>
      <c r="B2642" t="s">
        <v>6080</v>
      </c>
      <c r="C2642" t="s">
        <v>208</v>
      </c>
      <c r="D2642" t="s">
        <v>206</v>
      </c>
      <c r="E2642" s="361" t="s">
        <v>1462</v>
      </c>
    </row>
    <row r="2643" spans="1:5" x14ac:dyDescent="0.25">
      <c r="A2643">
        <v>21040</v>
      </c>
      <c r="B2643" t="s">
        <v>6081</v>
      </c>
      <c r="C2643" t="s">
        <v>208</v>
      </c>
      <c r="D2643" t="s">
        <v>204</v>
      </c>
      <c r="E2643" s="361" t="s">
        <v>554</v>
      </c>
    </row>
    <row r="2644" spans="1:5" x14ac:dyDescent="0.25">
      <c r="A2644">
        <v>21041</v>
      </c>
      <c r="B2644" t="s">
        <v>6082</v>
      </c>
      <c r="C2644" t="s">
        <v>208</v>
      </c>
      <c r="D2644" t="s">
        <v>206</v>
      </c>
      <c r="E2644" s="361" t="s">
        <v>1463</v>
      </c>
    </row>
    <row r="2645" spans="1:5" x14ac:dyDescent="0.25">
      <c r="A2645">
        <v>21042</v>
      </c>
      <c r="B2645" t="s">
        <v>6083</v>
      </c>
      <c r="C2645" t="s">
        <v>208</v>
      </c>
      <c r="D2645" t="s">
        <v>206</v>
      </c>
      <c r="E2645" s="361" t="s">
        <v>1464</v>
      </c>
    </row>
    <row r="2646" spans="1:5" x14ac:dyDescent="0.25">
      <c r="A2646">
        <v>21043</v>
      </c>
      <c r="B2646" t="s">
        <v>6084</v>
      </c>
      <c r="C2646" t="s">
        <v>208</v>
      </c>
      <c r="D2646" t="s">
        <v>206</v>
      </c>
      <c r="E2646" s="361" t="s">
        <v>1465</v>
      </c>
    </row>
    <row r="2647" spans="1:5" x14ac:dyDescent="0.25">
      <c r="A2647">
        <v>21044</v>
      </c>
      <c r="B2647" t="s">
        <v>6085</v>
      </c>
      <c r="C2647" t="s">
        <v>208</v>
      </c>
      <c r="D2647" t="s">
        <v>206</v>
      </c>
      <c r="E2647" s="361" t="s">
        <v>1466</v>
      </c>
    </row>
    <row r="2648" spans="1:5" x14ac:dyDescent="0.25">
      <c r="A2648">
        <v>21045</v>
      </c>
      <c r="B2648" t="s">
        <v>6086</v>
      </c>
      <c r="C2648" t="s">
        <v>208</v>
      </c>
      <c r="D2648" t="s">
        <v>206</v>
      </c>
      <c r="E2648" s="361" t="s">
        <v>1467</v>
      </c>
    </row>
    <row r="2649" spans="1:5" x14ac:dyDescent="0.25">
      <c r="A2649">
        <v>21047</v>
      </c>
      <c r="B2649" t="s">
        <v>6087</v>
      </c>
      <c r="C2649" t="s">
        <v>208</v>
      </c>
      <c r="D2649" t="s">
        <v>206</v>
      </c>
      <c r="E2649" s="361" t="s">
        <v>1468</v>
      </c>
    </row>
    <row r="2650" spans="1:5" x14ac:dyDescent="0.25">
      <c r="A2650">
        <v>21059</v>
      </c>
      <c r="B2650" t="s">
        <v>6088</v>
      </c>
      <c r="C2650" t="s">
        <v>208</v>
      </c>
      <c r="D2650" t="s">
        <v>209</v>
      </c>
      <c r="E2650" s="361" t="s">
        <v>6089</v>
      </c>
    </row>
    <row r="2651" spans="1:5" x14ac:dyDescent="0.25">
      <c r="A2651">
        <v>21060</v>
      </c>
      <c r="B2651" t="s">
        <v>6090</v>
      </c>
      <c r="C2651" t="s">
        <v>208</v>
      </c>
      <c r="D2651" t="s">
        <v>209</v>
      </c>
      <c r="E2651" s="361" t="s">
        <v>6091</v>
      </c>
    </row>
    <row r="2652" spans="1:5" x14ac:dyDescent="0.25">
      <c r="A2652">
        <v>21061</v>
      </c>
      <c r="B2652" t="s">
        <v>6092</v>
      </c>
      <c r="C2652" t="s">
        <v>208</v>
      </c>
      <c r="D2652" t="s">
        <v>209</v>
      </c>
      <c r="E2652" s="361" t="s">
        <v>6093</v>
      </c>
    </row>
    <row r="2653" spans="1:5" x14ac:dyDescent="0.25">
      <c r="A2653">
        <v>21062</v>
      </c>
      <c r="B2653" t="s">
        <v>6094</v>
      </c>
      <c r="C2653" t="s">
        <v>208</v>
      </c>
      <c r="D2653" t="s">
        <v>209</v>
      </c>
      <c r="E2653" s="361" t="s">
        <v>6095</v>
      </c>
    </row>
    <row r="2654" spans="1:5" x14ac:dyDescent="0.25">
      <c r="A2654">
        <v>21071</v>
      </c>
      <c r="B2654" t="s">
        <v>6096</v>
      </c>
      <c r="C2654" t="s">
        <v>208</v>
      </c>
      <c r="D2654" t="s">
        <v>209</v>
      </c>
      <c r="E2654" s="361" t="s">
        <v>1169</v>
      </c>
    </row>
    <row r="2655" spans="1:5" x14ac:dyDescent="0.25">
      <c r="A2655">
        <v>21090</v>
      </c>
      <c r="B2655" t="s">
        <v>6097</v>
      </c>
      <c r="C2655" t="s">
        <v>208</v>
      </c>
      <c r="D2655" t="s">
        <v>209</v>
      </c>
      <c r="E2655" s="361" t="s">
        <v>6098</v>
      </c>
    </row>
    <row r="2656" spans="1:5" x14ac:dyDescent="0.25">
      <c r="A2656">
        <v>21092</v>
      </c>
      <c r="B2656" t="s">
        <v>6099</v>
      </c>
      <c r="C2656" t="s">
        <v>208</v>
      </c>
      <c r="D2656" t="s">
        <v>209</v>
      </c>
      <c r="E2656" s="361" t="s">
        <v>1469</v>
      </c>
    </row>
    <row r="2657" spans="1:5" x14ac:dyDescent="0.25">
      <c r="A2657">
        <v>21100</v>
      </c>
      <c r="B2657" t="s">
        <v>6100</v>
      </c>
      <c r="C2657" t="s">
        <v>208</v>
      </c>
      <c r="D2657" t="s">
        <v>209</v>
      </c>
      <c r="E2657" s="361" t="s">
        <v>1470</v>
      </c>
    </row>
    <row r="2658" spans="1:5" x14ac:dyDescent="0.25">
      <c r="A2658">
        <v>21101</v>
      </c>
      <c r="B2658" t="s">
        <v>6101</v>
      </c>
      <c r="C2658" t="s">
        <v>208</v>
      </c>
      <c r="D2658" t="s">
        <v>206</v>
      </c>
      <c r="E2658" s="361" t="s">
        <v>1471</v>
      </c>
    </row>
    <row r="2659" spans="1:5" x14ac:dyDescent="0.25">
      <c r="A2659">
        <v>21102</v>
      </c>
      <c r="B2659" t="s">
        <v>6102</v>
      </c>
      <c r="C2659" t="s">
        <v>208</v>
      </c>
      <c r="D2659" t="s">
        <v>206</v>
      </c>
      <c r="E2659" s="361" t="s">
        <v>1472</v>
      </c>
    </row>
    <row r="2660" spans="1:5" x14ac:dyDescent="0.25">
      <c r="A2660">
        <v>21106</v>
      </c>
      <c r="B2660" t="s">
        <v>6103</v>
      </c>
      <c r="C2660" t="s">
        <v>203</v>
      </c>
      <c r="D2660" t="s">
        <v>206</v>
      </c>
      <c r="E2660" s="361" t="s">
        <v>1473</v>
      </c>
    </row>
    <row r="2661" spans="1:5" x14ac:dyDescent="0.25">
      <c r="A2661">
        <v>21107</v>
      </c>
      <c r="B2661" t="s">
        <v>6104</v>
      </c>
      <c r="C2661" t="s">
        <v>214</v>
      </c>
      <c r="D2661" t="s">
        <v>206</v>
      </c>
      <c r="E2661" s="361" t="s">
        <v>1474</v>
      </c>
    </row>
    <row r="2662" spans="1:5" x14ac:dyDescent="0.25">
      <c r="A2662">
        <v>21108</v>
      </c>
      <c r="B2662" t="s">
        <v>6105</v>
      </c>
      <c r="C2662" t="s">
        <v>214</v>
      </c>
      <c r="D2662" t="s">
        <v>206</v>
      </c>
      <c r="E2662" s="361" t="s">
        <v>1475</v>
      </c>
    </row>
    <row r="2663" spans="1:5" x14ac:dyDescent="0.25">
      <c r="A2663">
        <v>21109</v>
      </c>
      <c r="B2663" t="s">
        <v>6106</v>
      </c>
      <c r="C2663" t="s">
        <v>208</v>
      </c>
      <c r="D2663" t="s">
        <v>209</v>
      </c>
      <c r="E2663" s="361" t="s">
        <v>1476</v>
      </c>
    </row>
    <row r="2664" spans="1:5" x14ac:dyDescent="0.25">
      <c r="A2664">
        <v>21112</v>
      </c>
      <c r="B2664" t="s">
        <v>6107</v>
      </c>
      <c r="C2664" t="s">
        <v>208</v>
      </c>
      <c r="D2664" t="s">
        <v>206</v>
      </c>
      <c r="E2664" s="361" t="s">
        <v>6108</v>
      </c>
    </row>
    <row r="2665" spans="1:5" x14ac:dyDescent="0.25">
      <c r="A2665">
        <v>21114</v>
      </c>
      <c r="B2665" t="s">
        <v>6109</v>
      </c>
      <c r="C2665" t="s">
        <v>208</v>
      </c>
      <c r="D2665" t="s">
        <v>206</v>
      </c>
      <c r="E2665" s="361" t="s">
        <v>1795</v>
      </c>
    </row>
    <row r="2666" spans="1:5" x14ac:dyDescent="0.25">
      <c r="A2666">
        <v>21116</v>
      </c>
      <c r="B2666" t="s">
        <v>6110</v>
      </c>
      <c r="C2666" t="s">
        <v>208</v>
      </c>
      <c r="D2666" t="s">
        <v>209</v>
      </c>
      <c r="E2666" s="361" t="s">
        <v>6111</v>
      </c>
    </row>
    <row r="2667" spans="1:5" x14ac:dyDescent="0.25">
      <c r="A2667">
        <v>21118</v>
      </c>
      <c r="B2667" t="s">
        <v>6112</v>
      </c>
      <c r="C2667" t="s">
        <v>208</v>
      </c>
      <c r="D2667" t="s">
        <v>206</v>
      </c>
      <c r="E2667" s="361" t="s">
        <v>931</v>
      </c>
    </row>
    <row r="2668" spans="1:5" x14ac:dyDescent="0.25">
      <c r="A2668">
        <v>21119</v>
      </c>
      <c r="B2668" t="s">
        <v>6113</v>
      </c>
      <c r="C2668" t="s">
        <v>208</v>
      </c>
      <c r="D2668" t="s">
        <v>206</v>
      </c>
      <c r="E2668" s="361" t="s">
        <v>1809</v>
      </c>
    </row>
    <row r="2669" spans="1:5" x14ac:dyDescent="0.25">
      <c r="A2669">
        <v>21120</v>
      </c>
      <c r="B2669" t="s">
        <v>6114</v>
      </c>
      <c r="C2669" t="s">
        <v>208</v>
      </c>
      <c r="D2669" t="s">
        <v>206</v>
      </c>
      <c r="E2669" s="361" t="s">
        <v>1021</v>
      </c>
    </row>
    <row r="2670" spans="1:5" x14ac:dyDescent="0.25">
      <c r="A2670">
        <v>21121</v>
      </c>
      <c r="B2670" t="s">
        <v>6115</v>
      </c>
      <c r="C2670" t="s">
        <v>208</v>
      </c>
      <c r="D2670" t="s">
        <v>206</v>
      </c>
      <c r="E2670" s="361" t="s">
        <v>6116</v>
      </c>
    </row>
    <row r="2671" spans="1:5" x14ac:dyDescent="0.25">
      <c r="A2671">
        <v>21123</v>
      </c>
      <c r="B2671" t="s">
        <v>6117</v>
      </c>
      <c r="C2671" t="s">
        <v>213</v>
      </c>
      <c r="D2671" t="s">
        <v>204</v>
      </c>
      <c r="E2671" s="361" t="s">
        <v>1876</v>
      </c>
    </row>
    <row r="2672" spans="1:5" x14ac:dyDescent="0.25">
      <c r="A2672">
        <v>21124</v>
      </c>
      <c r="B2672" t="s">
        <v>6118</v>
      </c>
      <c r="C2672" t="s">
        <v>213</v>
      </c>
      <c r="D2672" t="s">
        <v>206</v>
      </c>
      <c r="E2672" s="361" t="s">
        <v>6119</v>
      </c>
    </row>
    <row r="2673" spans="1:5" x14ac:dyDescent="0.25">
      <c r="A2673">
        <v>21125</v>
      </c>
      <c r="B2673" t="s">
        <v>6120</v>
      </c>
      <c r="C2673" t="s">
        <v>213</v>
      </c>
      <c r="D2673" t="s">
        <v>206</v>
      </c>
      <c r="E2673" s="361" t="s">
        <v>622</v>
      </c>
    </row>
    <row r="2674" spans="1:5" x14ac:dyDescent="0.25">
      <c r="A2674">
        <v>21127</v>
      </c>
      <c r="B2674" t="s">
        <v>6121</v>
      </c>
      <c r="C2674" t="s">
        <v>208</v>
      </c>
      <c r="D2674" t="s">
        <v>206</v>
      </c>
      <c r="E2674" s="361" t="s">
        <v>6122</v>
      </c>
    </row>
    <row r="2675" spans="1:5" x14ac:dyDescent="0.25">
      <c r="A2675">
        <v>21128</v>
      </c>
      <c r="B2675" t="s">
        <v>6123</v>
      </c>
      <c r="C2675" t="s">
        <v>213</v>
      </c>
      <c r="D2675" t="s">
        <v>204</v>
      </c>
      <c r="E2675" s="361" t="s">
        <v>468</v>
      </c>
    </row>
    <row r="2676" spans="1:5" x14ac:dyDescent="0.25">
      <c r="A2676">
        <v>21130</v>
      </c>
      <c r="B2676" t="s">
        <v>6124</v>
      </c>
      <c r="C2676" t="s">
        <v>213</v>
      </c>
      <c r="D2676" t="s">
        <v>206</v>
      </c>
      <c r="E2676" s="361" t="s">
        <v>1480</v>
      </c>
    </row>
    <row r="2677" spans="1:5" x14ac:dyDescent="0.25">
      <c r="A2677">
        <v>21135</v>
      </c>
      <c r="B2677" t="s">
        <v>6125</v>
      </c>
      <c r="C2677" t="s">
        <v>213</v>
      </c>
      <c r="D2677" t="s">
        <v>206</v>
      </c>
      <c r="E2677" s="361" t="s">
        <v>1481</v>
      </c>
    </row>
    <row r="2678" spans="1:5" x14ac:dyDescent="0.25">
      <c r="A2678">
        <v>21136</v>
      </c>
      <c r="B2678" t="s">
        <v>6126</v>
      </c>
      <c r="C2678" t="s">
        <v>213</v>
      </c>
      <c r="D2678" t="s">
        <v>206</v>
      </c>
      <c r="E2678" s="361" t="s">
        <v>1482</v>
      </c>
    </row>
    <row r="2679" spans="1:5" x14ac:dyDescent="0.25">
      <c r="A2679">
        <v>21137</v>
      </c>
      <c r="B2679" t="s">
        <v>6127</v>
      </c>
      <c r="C2679" t="s">
        <v>213</v>
      </c>
      <c r="D2679" t="s">
        <v>206</v>
      </c>
      <c r="E2679" s="361" t="s">
        <v>1483</v>
      </c>
    </row>
    <row r="2680" spans="1:5" x14ac:dyDescent="0.25">
      <c r="A2680">
        <v>21138</v>
      </c>
      <c r="B2680" t="s">
        <v>6128</v>
      </c>
      <c r="C2680" t="s">
        <v>213</v>
      </c>
      <c r="D2680" t="s">
        <v>204</v>
      </c>
      <c r="E2680" s="361" t="s">
        <v>530</v>
      </c>
    </row>
    <row r="2681" spans="1:5" x14ac:dyDescent="0.25">
      <c r="A2681">
        <v>21141</v>
      </c>
      <c r="B2681" t="s">
        <v>6129</v>
      </c>
      <c r="C2681" t="s">
        <v>214</v>
      </c>
      <c r="D2681" t="s">
        <v>206</v>
      </c>
      <c r="E2681" s="361" t="s">
        <v>6130</v>
      </c>
    </row>
    <row r="2682" spans="1:5" x14ac:dyDescent="0.25">
      <c r="A2682">
        <v>21142</v>
      </c>
      <c r="B2682" t="s">
        <v>6131</v>
      </c>
      <c r="C2682" t="s">
        <v>208</v>
      </c>
      <c r="D2682" t="s">
        <v>206</v>
      </c>
      <c r="E2682" s="361" t="s">
        <v>1029</v>
      </c>
    </row>
    <row r="2683" spans="1:5" x14ac:dyDescent="0.25">
      <c r="A2683">
        <v>21147</v>
      </c>
      <c r="B2683" t="s">
        <v>6132</v>
      </c>
      <c r="C2683" t="s">
        <v>213</v>
      </c>
      <c r="D2683" t="s">
        <v>209</v>
      </c>
      <c r="E2683" s="361" t="s">
        <v>6133</v>
      </c>
    </row>
    <row r="2684" spans="1:5" x14ac:dyDescent="0.25">
      <c r="A2684">
        <v>21148</v>
      </c>
      <c r="B2684" t="s">
        <v>6134</v>
      </c>
      <c r="C2684" t="s">
        <v>213</v>
      </c>
      <c r="D2684" t="s">
        <v>209</v>
      </c>
      <c r="E2684" s="361" t="s">
        <v>6135</v>
      </c>
    </row>
    <row r="2685" spans="1:5" x14ac:dyDescent="0.25">
      <c r="A2685">
        <v>21150</v>
      </c>
      <c r="B2685" t="s">
        <v>6136</v>
      </c>
      <c r="C2685" t="s">
        <v>213</v>
      </c>
      <c r="D2685" t="s">
        <v>209</v>
      </c>
      <c r="E2685" s="361" t="s">
        <v>6137</v>
      </c>
    </row>
    <row r="2686" spans="1:5" x14ac:dyDescent="0.25">
      <c r="A2686">
        <v>21151</v>
      </c>
      <c r="B2686" t="s">
        <v>6138</v>
      </c>
      <c r="C2686" t="s">
        <v>213</v>
      </c>
      <c r="D2686" t="s">
        <v>209</v>
      </c>
      <c r="E2686" s="361" t="s">
        <v>6139</v>
      </c>
    </row>
    <row r="2687" spans="1:5" x14ac:dyDescent="0.25">
      <c r="A2687">
        <v>25002</v>
      </c>
      <c r="B2687" t="s">
        <v>6140</v>
      </c>
      <c r="C2687" t="s">
        <v>203</v>
      </c>
      <c r="D2687" t="s">
        <v>206</v>
      </c>
      <c r="E2687" s="361" t="s">
        <v>6141</v>
      </c>
    </row>
    <row r="2688" spans="1:5" x14ac:dyDescent="0.25">
      <c r="A2688">
        <v>25003</v>
      </c>
      <c r="B2688" t="s">
        <v>6142</v>
      </c>
      <c r="C2688" t="s">
        <v>203</v>
      </c>
      <c r="D2688" t="s">
        <v>206</v>
      </c>
      <c r="E2688" s="361" t="s">
        <v>6143</v>
      </c>
    </row>
    <row r="2689" spans="1:5" x14ac:dyDescent="0.25">
      <c r="A2689">
        <v>25004</v>
      </c>
      <c r="B2689" t="s">
        <v>6144</v>
      </c>
      <c r="C2689" t="s">
        <v>203</v>
      </c>
      <c r="D2689" t="s">
        <v>206</v>
      </c>
      <c r="E2689" s="361" t="s">
        <v>6141</v>
      </c>
    </row>
    <row r="2690" spans="1:5" x14ac:dyDescent="0.25">
      <c r="A2690">
        <v>25005</v>
      </c>
      <c r="B2690" t="s">
        <v>6145</v>
      </c>
      <c r="C2690" t="s">
        <v>203</v>
      </c>
      <c r="D2690" t="s">
        <v>206</v>
      </c>
      <c r="E2690" s="361" t="s">
        <v>6146</v>
      </c>
    </row>
    <row r="2691" spans="1:5" x14ac:dyDescent="0.25">
      <c r="A2691">
        <v>25007</v>
      </c>
      <c r="B2691" t="s">
        <v>6147</v>
      </c>
      <c r="C2691" t="s">
        <v>214</v>
      </c>
      <c r="D2691" t="s">
        <v>204</v>
      </c>
      <c r="E2691" s="361" t="s">
        <v>1455</v>
      </c>
    </row>
    <row r="2692" spans="1:5" x14ac:dyDescent="0.25">
      <c r="A2692">
        <v>25013</v>
      </c>
      <c r="B2692" t="s">
        <v>6148</v>
      </c>
      <c r="C2692" t="s">
        <v>208</v>
      </c>
      <c r="D2692" t="s">
        <v>209</v>
      </c>
      <c r="E2692" s="361" t="s">
        <v>1485</v>
      </c>
    </row>
    <row r="2693" spans="1:5" x14ac:dyDescent="0.25">
      <c r="A2693">
        <v>25014</v>
      </c>
      <c r="B2693" t="s">
        <v>6149</v>
      </c>
      <c r="C2693" t="s">
        <v>208</v>
      </c>
      <c r="D2693" t="s">
        <v>209</v>
      </c>
      <c r="E2693" s="361" t="s">
        <v>1486</v>
      </c>
    </row>
    <row r="2694" spans="1:5" x14ac:dyDescent="0.25">
      <c r="A2694">
        <v>25019</v>
      </c>
      <c r="B2694" t="s">
        <v>6150</v>
      </c>
      <c r="C2694" t="s">
        <v>208</v>
      </c>
      <c r="D2694" t="s">
        <v>209</v>
      </c>
      <c r="E2694" s="361" t="s">
        <v>6151</v>
      </c>
    </row>
    <row r="2695" spans="1:5" x14ac:dyDescent="0.25">
      <c r="A2695">
        <v>25020</v>
      </c>
      <c r="B2695" t="s">
        <v>6152</v>
      </c>
      <c r="C2695" t="s">
        <v>208</v>
      </c>
      <c r="D2695" t="s">
        <v>209</v>
      </c>
      <c r="E2695" s="361" t="s">
        <v>4585</v>
      </c>
    </row>
    <row r="2696" spans="1:5" x14ac:dyDescent="0.25">
      <c r="A2696">
        <v>25067</v>
      </c>
      <c r="B2696" t="s">
        <v>6153</v>
      </c>
      <c r="C2696" t="s">
        <v>208</v>
      </c>
      <c r="D2696" t="s">
        <v>206</v>
      </c>
      <c r="E2696" s="361" t="s">
        <v>706</v>
      </c>
    </row>
    <row r="2697" spans="1:5" x14ac:dyDescent="0.25">
      <c r="A2697">
        <v>25070</v>
      </c>
      <c r="B2697" t="s">
        <v>6154</v>
      </c>
      <c r="C2697" t="s">
        <v>208</v>
      </c>
      <c r="D2697" t="s">
        <v>206</v>
      </c>
      <c r="E2697" s="361" t="s">
        <v>1430</v>
      </c>
    </row>
    <row r="2698" spans="1:5" x14ac:dyDescent="0.25">
      <c r="A2698">
        <v>25071</v>
      </c>
      <c r="B2698" t="s">
        <v>6155</v>
      </c>
      <c r="C2698" t="s">
        <v>208</v>
      </c>
      <c r="D2698" t="s">
        <v>206</v>
      </c>
      <c r="E2698" s="361" t="s">
        <v>517</v>
      </c>
    </row>
    <row r="2699" spans="1:5" x14ac:dyDescent="0.25">
      <c r="A2699">
        <v>25398</v>
      </c>
      <c r="B2699" t="s">
        <v>6156</v>
      </c>
      <c r="C2699" t="s">
        <v>208</v>
      </c>
      <c r="D2699" t="s">
        <v>209</v>
      </c>
      <c r="E2699" s="361" t="s">
        <v>1488</v>
      </c>
    </row>
    <row r="2700" spans="1:5" x14ac:dyDescent="0.25">
      <c r="A2700">
        <v>25399</v>
      </c>
      <c r="B2700" t="s">
        <v>6157</v>
      </c>
      <c r="C2700" t="s">
        <v>208</v>
      </c>
      <c r="D2700" t="s">
        <v>209</v>
      </c>
      <c r="E2700" s="361" t="s">
        <v>1489</v>
      </c>
    </row>
    <row r="2701" spans="1:5" x14ac:dyDescent="0.25">
      <c r="A2701">
        <v>25400</v>
      </c>
      <c r="B2701" t="s">
        <v>6158</v>
      </c>
      <c r="C2701" t="s">
        <v>208</v>
      </c>
      <c r="D2701" t="s">
        <v>206</v>
      </c>
      <c r="E2701" s="361" t="s">
        <v>6159</v>
      </c>
    </row>
    <row r="2702" spans="1:5" x14ac:dyDescent="0.25">
      <c r="A2702">
        <v>26039</v>
      </c>
      <c r="B2702" t="s">
        <v>6160</v>
      </c>
      <c r="C2702" t="s">
        <v>208</v>
      </c>
      <c r="D2702" t="s">
        <v>209</v>
      </c>
      <c r="E2702" s="361" t="s">
        <v>1490</v>
      </c>
    </row>
    <row r="2703" spans="1:5" x14ac:dyDescent="0.25">
      <c r="A2703">
        <v>33939</v>
      </c>
      <c r="B2703" t="s">
        <v>6161</v>
      </c>
      <c r="C2703" t="s">
        <v>212</v>
      </c>
      <c r="D2703" t="s">
        <v>206</v>
      </c>
      <c r="E2703" s="361" t="s">
        <v>904</v>
      </c>
    </row>
    <row r="2704" spans="1:5" x14ac:dyDescent="0.25">
      <c r="A2704">
        <v>33952</v>
      </c>
      <c r="B2704" t="s">
        <v>6162</v>
      </c>
      <c r="C2704" t="s">
        <v>212</v>
      </c>
      <c r="D2704" t="s">
        <v>206</v>
      </c>
      <c r="E2704" s="361" t="s">
        <v>6163</v>
      </c>
    </row>
    <row r="2705" spans="1:5" x14ac:dyDescent="0.25">
      <c r="A2705">
        <v>33953</v>
      </c>
      <c r="B2705" t="s">
        <v>6164</v>
      </c>
      <c r="C2705" t="s">
        <v>212</v>
      </c>
      <c r="D2705" t="s">
        <v>206</v>
      </c>
      <c r="E2705" s="361" t="s">
        <v>6165</v>
      </c>
    </row>
    <row r="2706" spans="1:5" x14ac:dyDescent="0.25">
      <c r="A2706">
        <v>34341</v>
      </c>
      <c r="B2706" t="s">
        <v>6166</v>
      </c>
      <c r="C2706" t="s">
        <v>203</v>
      </c>
      <c r="D2706" t="s">
        <v>206</v>
      </c>
      <c r="E2706" s="361" t="s">
        <v>6050</v>
      </c>
    </row>
    <row r="2707" spans="1:5" x14ac:dyDescent="0.25">
      <c r="A2707">
        <v>34345</v>
      </c>
      <c r="B2707" t="s">
        <v>6167</v>
      </c>
      <c r="C2707" t="s">
        <v>212</v>
      </c>
      <c r="D2707" t="s">
        <v>206</v>
      </c>
      <c r="E2707" s="361" t="s">
        <v>4304</v>
      </c>
    </row>
    <row r="2708" spans="1:5" x14ac:dyDescent="0.25">
      <c r="A2708">
        <v>34347</v>
      </c>
      <c r="B2708" t="s">
        <v>6168</v>
      </c>
      <c r="C2708" t="s">
        <v>213</v>
      </c>
      <c r="D2708" t="s">
        <v>206</v>
      </c>
      <c r="E2708" s="361" t="s">
        <v>6169</v>
      </c>
    </row>
    <row r="2709" spans="1:5" x14ac:dyDescent="0.25">
      <c r="A2709">
        <v>34348</v>
      </c>
      <c r="B2709" t="s">
        <v>6170</v>
      </c>
      <c r="C2709" t="s">
        <v>213</v>
      </c>
      <c r="D2709" t="s">
        <v>206</v>
      </c>
      <c r="E2709" s="361" t="s">
        <v>6171</v>
      </c>
    </row>
    <row r="2710" spans="1:5" x14ac:dyDescent="0.25">
      <c r="A2710">
        <v>34349</v>
      </c>
      <c r="B2710" t="s">
        <v>6172</v>
      </c>
      <c r="C2710" t="s">
        <v>208</v>
      </c>
      <c r="D2710" t="s">
        <v>206</v>
      </c>
      <c r="E2710" s="361" t="s">
        <v>6173</v>
      </c>
    </row>
    <row r="2711" spans="1:5" x14ac:dyDescent="0.25">
      <c r="A2711">
        <v>34353</v>
      </c>
      <c r="B2711" t="s">
        <v>6174</v>
      </c>
      <c r="C2711" t="s">
        <v>203</v>
      </c>
      <c r="D2711" t="s">
        <v>206</v>
      </c>
      <c r="E2711" s="361" t="s">
        <v>2050</v>
      </c>
    </row>
    <row r="2712" spans="1:5" x14ac:dyDescent="0.25">
      <c r="A2712">
        <v>34355</v>
      </c>
      <c r="B2712" t="s">
        <v>6175</v>
      </c>
      <c r="C2712" t="s">
        <v>203</v>
      </c>
      <c r="D2712" t="s">
        <v>206</v>
      </c>
      <c r="E2712" s="361" t="s">
        <v>1553</v>
      </c>
    </row>
    <row r="2713" spans="1:5" x14ac:dyDescent="0.25">
      <c r="A2713">
        <v>34357</v>
      </c>
      <c r="B2713" t="s">
        <v>6176</v>
      </c>
      <c r="C2713" t="s">
        <v>203</v>
      </c>
      <c r="D2713" t="s">
        <v>206</v>
      </c>
      <c r="E2713" s="361" t="s">
        <v>2472</v>
      </c>
    </row>
    <row r="2714" spans="1:5" x14ac:dyDescent="0.25">
      <c r="A2714">
        <v>34359</v>
      </c>
      <c r="B2714" t="s">
        <v>6177</v>
      </c>
      <c r="C2714" t="s">
        <v>208</v>
      </c>
      <c r="D2714" t="s">
        <v>209</v>
      </c>
      <c r="E2714" s="361" t="s">
        <v>6178</v>
      </c>
    </row>
    <row r="2715" spans="1:5" x14ac:dyDescent="0.25">
      <c r="A2715">
        <v>34360</v>
      </c>
      <c r="B2715" t="s">
        <v>6179</v>
      </c>
      <c r="C2715" t="s">
        <v>203</v>
      </c>
      <c r="D2715" t="s">
        <v>209</v>
      </c>
      <c r="E2715" s="361" t="s">
        <v>6180</v>
      </c>
    </row>
    <row r="2716" spans="1:5" x14ac:dyDescent="0.25">
      <c r="A2716">
        <v>34361</v>
      </c>
      <c r="B2716" t="s">
        <v>6181</v>
      </c>
      <c r="C2716" t="s">
        <v>203</v>
      </c>
      <c r="D2716" t="s">
        <v>206</v>
      </c>
      <c r="E2716" s="361" t="s">
        <v>6182</v>
      </c>
    </row>
    <row r="2717" spans="1:5" x14ac:dyDescent="0.25">
      <c r="A2717">
        <v>34364</v>
      </c>
      <c r="B2717" t="s">
        <v>6183</v>
      </c>
      <c r="C2717" t="s">
        <v>208</v>
      </c>
      <c r="D2717" t="s">
        <v>206</v>
      </c>
      <c r="E2717" s="361" t="s">
        <v>6184</v>
      </c>
    </row>
    <row r="2718" spans="1:5" x14ac:dyDescent="0.25">
      <c r="A2718">
        <v>34367</v>
      </c>
      <c r="B2718" t="s">
        <v>6185</v>
      </c>
      <c r="C2718" t="s">
        <v>208</v>
      </c>
      <c r="D2718" t="s">
        <v>206</v>
      </c>
      <c r="E2718" s="361" t="s">
        <v>6186</v>
      </c>
    </row>
    <row r="2719" spans="1:5" x14ac:dyDescent="0.25">
      <c r="A2719">
        <v>34369</v>
      </c>
      <c r="B2719" t="s">
        <v>6187</v>
      </c>
      <c r="C2719" t="s">
        <v>208</v>
      </c>
      <c r="D2719" t="s">
        <v>206</v>
      </c>
      <c r="E2719" s="361" t="s">
        <v>6188</v>
      </c>
    </row>
    <row r="2720" spans="1:5" x14ac:dyDescent="0.25">
      <c r="A2720">
        <v>34377</v>
      </c>
      <c r="B2720" t="s">
        <v>6189</v>
      </c>
      <c r="C2720" t="s">
        <v>208</v>
      </c>
      <c r="D2720" t="s">
        <v>206</v>
      </c>
      <c r="E2720" s="361" t="s">
        <v>6190</v>
      </c>
    </row>
    <row r="2721" spans="1:5" x14ac:dyDescent="0.25">
      <c r="A2721">
        <v>34381</v>
      </c>
      <c r="B2721" t="s">
        <v>6191</v>
      </c>
      <c r="C2721" t="s">
        <v>208</v>
      </c>
      <c r="D2721" t="s">
        <v>206</v>
      </c>
      <c r="E2721" s="361" t="s">
        <v>6192</v>
      </c>
    </row>
    <row r="2722" spans="1:5" x14ac:dyDescent="0.25">
      <c r="A2722">
        <v>34383</v>
      </c>
      <c r="B2722" t="s">
        <v>6193</v>
      </c>
      <c r="C2722" t="s">
        <v>208</v>
      </c>
      <c r="D2722" t="s">
        <v>206</v>
      </c>
      <c r="E2722" s="361" t="s">
        <v>6194</v>
      </c>
    </row>
    <row r="2723" spans="1:5" x14ac:dyDescent="0.25">
      <c r="A2723">
        <v>34384</v>
      </c>
      <c r="B2723" t="s">
        <v>6195</v>
      </c>
      <c r="C2723" t="s">
        <v>214</v>
      </c>
      <c r="D2723" t="s">
        <v>206</v>
      </c>
      <c r="E2723" s="361" t="s">
        <v>1491</v>
      </c>
    </row>
    <row r="2724" spans="1:5" x14ac:dyDescent="0.25">
      <c r="A2724">
        <v>34385</v>
      </c>
      <c r="B2724" t="s">
        <v>6196</v>
      </c>
      <c r="C2724" t="s">
        <v>214</v>
      </c>
      <c r="D2724" t="s">
        <v>206</v>
      </c>
      <c r="E2724" s="361" t="s">
        <v>1492</v>
      </c>
    </row>
    <row r="2725" spans="1:5" x14ac:dyDescent="0.25">
      <c r="A2725">
        <v>34386</v>
      </c>
      <c r="B2725" t="s">
        <v>6197</v>
      </c>
      <c r="C2725" t="s">
        <v>214</v>
      </c>
      <c r="D2725" t="s">
        <v>206</v>
      </c>
      <c r="E2725" s="361" t="s">
        <v>1491</v>
      </c>
    </row>
    <row r="2726" spans="1:5" x14ac:dyDescent="0.25">
      <c r="A2726">
        <v>34387</v>
      </c>
      <c r="B2726" t="s">
        <v>6198</v>
      </c>
      <c r="C2726" t="s">
        <v>214</v>
      </c>
      <c r="D2726" t="s">
        <v>206</v>
      </c>
      <c r="E2726" s="361" t="s">
        <v>1493</v>
      </c>
    </row>
    <row r="2727" spans="1:5" x14ac:dyDescent="0.25">
      <c r="A2727">
        <v>34388</v>
      </c>
      <c r="B2727" t="s">
        <v>6199</v>
      </c>
      <c r="C2727" t="s">
        <v>214</v>
      </c>
      <c r="D2727" t="s">
        <v>206</v>
      </c>
      <c r="E2727" s="361" t="s">
        <v>1494</v>
      </c>
    </row>
    <row r="2728" spans="1:5" x14ac:dyDescent="0.25">
      <c r="A2728">
        <v>34389</v>
      </c>
      <c r="B2728" t="s">
        <v>6200</v>
      </c>
      <c r="C2728" t="s">
        <v>214</v>
      </c>
      <c r="D2728" t="s">
        <v>206</v>
      </c>
      <c r="E2728" s="361" t="s">
        <v>1182</v>
      </c>
    </row>
    <row r="2729" spans="1:5" x14ac:dyDescent="0.25">
      <c r="A2729">
        <v>34390</v>
      </c>
      <c r="B2729" t="s">
        <v>6201</v>
      </c>
      <c r="C2729" t="s">
        <v>214</v>
      </c>
      <c r="D2729" t="s">
        <v>206</v>
      </c>
      <c r="E2729" s="361" t="s">
        <v>1495</v>
      </c>
    </row>
    <row r="2730" spans="1:5" x14ac:dyDescent="0.25">
      <c r="A2730">
        <v>34391</v>
      </c>
      <c r="B2730" t="s">
        <v>6202</v>
      </c>
      <c r="C2730" t="s">
        <v>214</v>
      </c>
      <c r="D2730" t="s">
        <v>206</v>
      </c>
      <c r="E2730" s="361" t="s">
        <v>1496</v>
      </c>
    </row>
    <row r="2731" spans="1:5" x14ac:dyDescent="0.25">
      <c r="A2731">
        <v>34392</v>
      </c>
      <c r="B2731" t="s">
        <v>6203</v>
      </c>
      <c r="C2731" t="s">
        <v>212</v>
      </c>
      <c r="D2731" t="s">
        <v>206</v>
      </c>
      <c r="E2731" s="361" t="s">
        <v>6204</v>
      </c>
    </row>
    <row r="2732" spans="1:5" x14ac:dyDescent="0.25">
      <c r="A2732">
        <v>34400</v>
      </c>
      <c r="B2732" t="s">
        <v>6205</v>
      </c>
      <c r="C2732" t="s">
        <v>208</v>
      </c>
      <c r="D2732" t="s">
        <v>206</v>
      </c>
      <c r="E2732" s="361" t="s">
        <v>1619</v>
      </c>
    </row>
    <row r="2733" spans="1:5" x14ac:dyDescent="0.25">
      <c r="A2733">
        <v>34401</v>
      </c>
      <c r="B2733" t="s">
        <v>6206</v>
      </c>
      <c r="C2733" t="s">
        <v>208</v>
      </c>
      <c r="D2733" t="s">
        <v>206</v>
      </c>
      <c r="E2733" s="361" t="s">
        <v>880</v>
      </c>
    </row>
    <row r="2734" spans="1:5" x14ac:dyDescent="0.25">
      <c r="A2734">
        <v>34402</v>
      </c>
      <c r="B2734" t="s">
        <v>6207</v>
      </c>
      <c r="C2734" t="s">
        <v>208</v>
      </c>
      <c r="D2734" t="s">
        <v>206</v>
      </c>
      <c r="E2734" s="361" t="s">
        <v>1497</v>
      </c>
    </row>
    <row r="2735" spans="1:5" x14ac:dyDescent="0.25">
      <c r="A2735">
        <v>34417</v>
      </c>
      <c r="B2735" t="s">
        <v>6208</v>
      </c>
      <c r="C2735" t="s">
        <v>208</v>
      </c>
      <c r="D2735" t="s">
        <v>206</v>
      </c>
      <c r="E2735" s="361" t="s">
        <v>1498</v>
      </c>
    </row>
    <row r="2736" spans="1:5" x14ac:dyDescent="0.25">
      <c r="A2736">
        <v>34425</v>
      </c>
      <c r="B2736" t="s">
        <v>6209</v>
      </c>
      <c r="C2736" t="s">
        <v>208</v>
      </c>
      <c r="D2736" t="s">
        <v>206</v>
      </c>
      <c r="E2736" s="361" t="s">
        <v>658</v>
      </c>
    </row>
    <row r="2737" spans="1:5" x14ac:dyDescent="0.25">
      <c r="A2737">
        <v>34447</v>
      </c>
      <c r="B2737" t="s">
        <v>6210</v>
      </c>
      <c r="C2737" t="s">
        <v>208</v>
      </c>
      <c r="D2737" t="s">
        <v>206</v>
      </c>
      <c r="E2737" s="361" t="s">
        <v>1499</v>
      </c>
    </row>
    <row r="2738" spans="1:5" x14ac:dyDescent="0.25">
      <c r="A2738">
        <v>34449</v>
      </c>
      <c r="B2738" t="s">
        <v>6211</v>
      </c>
      <c r="C2738" t="s">
        <v>203</v>
      </c>
      <c r="D2738" t="s">
        <v>206</v>
      </c>
      <c r="E2738" s="361" t="s">
        <v>4415</v>
      </c>
    </row>
    <row r="2739" spans="1:5" x14ac:dyDescent="0.25">
      <c r="A2739">
        <v>34458</v>
      </c>
      <c r="B2739" t="s">
        <v>6212</v>
      </c>
      <c r="C2739" t="s">
        <v>208</v>
      </c>
      <c r="D2739" t="s">
        <v>206</v>
      </c>
      <c r="E2739" s="361" t="s">
        <v>1500</v>
      </c>
    </row>
    <row r="2740" spans="1:5" x14ac:dyDescent="0.25">
      <c r="A2740">
        <v>34464</v>
      </c>
      <c r="B2740" t="s">
        <v>6213</v>
      </c>
      <c r="C2740" t="s">
        <v>208</v>
      </c>
      <c r="D2740" t="s">
        <v>206</v>
      </c>
      <c r="E2740" s="361" t="s">
        <v>1501</v>
      </c>
    </row>
    <row r="2741" spans="1:5" x14ac:dyDescent="0.25">
      <c r="A2741">
        <v>34466</v>
      </c>
      <c r="B2741" t="s">
        <v>6214</v>
      </c>
      <c r="C2741" t="s">
        <v>212</v>
      </c>
      <c r="D2741" t="s">
        <v>206</v>
      </c>
      <c r="E2741" s="361" t="s">
        <v>2289</v>
      </c>
    </row>
    <row r="2742" spans="1:5" x14ac:dyDescent="0.25">
      <c r="A2742">
        <v>34468</v>
      </c>
      <c r="B2742" t="s">
        <v>6215</v>
      </c>
      <c r="C2742" t="s">
        <v>208</v>
      </c>
      <c r="D2742" t="s">
        <v>206</v>
      </c>
      <c r="E2742" s="361" t="s">
        <v>1502</v>
      </c>
    </row>
    <row r="2743" spans="1:5" x14ac:dyDescent="0.25">
      <c r="A2743">
        <v>34469</v>
      </c>
      <c r="B2743" t="s">
        <v>6216</v>
      </c>
      <c r="C2743" t="s">
        <v>208</v>
      </c>
      <c r="D2743" t="s">
        <v>209</v>
      </c>
      <c r="E2743" s="361" t="s">
        <v>1503</v>
      </c>
    </row>
    <row r="2744" spans="1:5" x14ac:dyDescent="0.25">
      <c r="A2744">
        <v>34472</v>
      </c>
      <c r="B2744" t="s">
        <v>6217</v>
      </c>
      <c r="C2744" t="s">
        <v>208</v>
      </c>
      <c r="D2744" t="s">
        <v>209</v>
      </c>
      <c r="E2744" s="361" t="s">
        <v>1504</v>
      </c>
    </row>
    <row r="2745" spans="1:5" x14ac:dyDescent="0.25">
      <c r="A2745">
        <v>34473</v>
      </c>
      <c r="B2745" t="s">
        <v>6218</v>
      </c>
      <c r="C2745" t="s">
        <v>208</v>
      </c>
      <c r="D2745" t="s">
        <v>206</v>
      </c>
      <c r="E2745" s="361" t="s">
        <v>1505</v>
      </c>
    </row>
    <row r="2746" spans="1:5" x14ac:dyDescent="0.25">
      <c r="A2746">
        <v>34476</v>
      </c>
      <c r="B2746" t="s">
        <v>6219</v>
      </c>
      <c r="C2746" t="s">
        <v>208</v>
      </c>
      <c r="D2746" t="s">
        <v>209</v>
      </c>
      <c r="E2746" s="361" t="s">
        <v>1506</v>
      </c>
    </row>
    <row r="2747" spans="1:5" x14ac:dyDescent="0.25">
      <c r="A2747">
        <v>34477</v>
      </c>
      <c r="B2747" t="s">
        <v>6220</v>
      </c>
      <c r="C2747" t="s">
        <v>208</v>
      </c>
      <c r="D2747" t="s">
        <v>209</v>
      </c>
      <c r="E2747" s="361" t="s">
        <v>1507</v>
      </c>
    </row>
    <row r="2748" spans="1:5" x14ac:dyDescent="0.25">
      <c r="A2748">
        <v>34479</v>
      </c>
      <c r="B2748" t="s">
        <v>6221</v>
      </c>
      <c r="C2748" t="s">
        <v>205</v>
      </c>
      <c r="D2748" t="s">
        <v>206</v>
      </c>
      <c r="E2748" s="361" t="s">
        <v>6222</v>
      </c>
    </row>
    <row r="2749" spans="1:5" x14ac:dyDescent="0.25">
      <c r="A2749">
        <v>34480</v>
      </c>
      <c r="B2749" t="s">
        <v>6223</v>
      </c>
      <c r="C2749" t="s">
        <v>208</v>
      </c>
      <c r="D2749" t="s">
        <v>206</v>
      </c>
      <c r="E2749" s="361" t="s">
        <v>1508</v>
      </c>
    </row>
    <row r="2750" spans="1:5" x14ac:dyDescent="0.25">
      <c r="A2750">
        <v>34481</v>
      </c>
      <c r="B2750" t="s">
        <v>6224</v>
      </c>
      <c r="C2750" t="s">
        <v>205</v>
      </c>
      <c r="D2750" t="s">
        <v>206</v>
      </c>
      <c r="E2750" s="361" t="s">
        <v>6225</v>
      </c>
    </row>
    <row r="2751" spans="1:5" x14ac:dyDescent="0.25">
      <c r="A2751">
        <v>34482</v>
      </c>
      <c r="B2751" t="s">
        <v>6226</v>
      </c>
      <c r="C2751" t="s">
        <v>208</v>
      </c>
      <c r="D2751" t="s">
        <v>209</v>
      </c>
      <c r="E2751" s="361" t="s">
        <v>1509</v>
      </c>
    </row>
    <row r="2752" spans="1:5" x14ac:dyDescent="0.25">
      <c r="A2752">
        <v>34483</v>
      </c>
      <c r="B2752" t="s">
        <v>6227</v>
      </c>
      <c r="C2752" t="s">
        <v>205</v>
      </c>
      <c r="D2752" t="s">
        <v>206</v>
      </c>
      <c r="E2752" s="361" t="s">
        <v>6228</v>
      </c>
    </row>
    <row r="2753" spans="1:5" x14ac:dyDescent="0.25">
      <c r="A2753">
        <v>34485</v>
      </c>
      <c r="B2753" t="s">
        <v>6229</v>
      </c>
      <c r="C2753" t="s">
        <v>205</v>
      </c>
      <c r="D2753" t="s">
        <v>206</v>
      </c>
      <c r="E2753" s="361" t="s">
        <v>6230</v>
      </c>
    </row>
    <row r="2754" spans="1:5" x14ac:dyDescent="0.25">
      <c r="A2754">
        <v>34486</v>
      </c>
      <c r="B2754" t="s">
        <v>6231</v>
      </c>
      <c r="C2754" t="s">
        <v>208</v>
      </c>
      <c r="D2754" t="s">
        <v>206</v>
      </c>
      <c r="E2754" s="361" t="s">
        <v>1510</v>
      </c>
    </row>
    <row r="2755" spans="1:5" x14ac:dyDescent="0.25">
      <c r="A2755">
        <v>34491</v>
      </c>
      <c r="B2755" t="s">
        <v>6232</v>
      </c>
      <c r="C2755" t="s">
        <v>205</v>
      </c>
      <c r="D2755" t="s">
        <v>206</v>
      </c>
      <c r="E2755" s="361" t="s">
        <v>6222</v>
      </c>
    </row>
    <row r="2756" spans="1:5" x14ac:dyDescent="0.25">
      <c r="A2756">
        <v>34492</v>
      </c>
      <c r="B2756" t="s">
        <v>6233</v>
      </c>
      <c r="C2756" t="s">
        <v>205</v>
      </c>
      <c r="D2756" t="s">
        <v>204</v>
      </c>
      <c r="E2756" s="361" t="s">
        <v>6234</v>
      </c>
    </row>
    <row r="2757" spans="1:5" x14ac:dyDescent="0.25">
      <c r="A2757">
        <v>34493</v>
      </c>
      <c r="B2757" t="s">
        <v>6235</v>
      </c>
      <c r="C2757" t="s">
        <v>205</v>
      </c>
      <c r="D2757" t="s">
        <v>206</v>
      </c>
      <c r="E2757" s="361" t="s">
        <v>6236</v>
      </c>
    </row>
    <row r="2758" spans="1:5" x14ac:dyDescent="0.25">
      <c r="A2758">
        <v>34494</v>
      </c>
      <c r="B2758" t="s">
        <v>6237</v>
      </c>
      <c r="C2758" t="s">
        <v>205</v>
      </c>
      <c r="D2758" t="s">
        <v>206</v>
      </c>
      <c r="E2758" s="361" t="s">
        <v>6238</v>
      </c>
    </row>
    <row r="2759" spans="1:5" x14ac:dyDescent="0.25">
      <c r="A2759">
        <v>34495</v>
      </c>
      <c r="B2759" t="s">
        <v>6239</v>
      </c>
      <c r="C2759" t="s">
        <v>205</v>
      </c>
      <c r="D2759" t="s">
        <v>206</v>
      </c>
      <c r="E2759" s="361" t="s">
        <v>6240</v>
      </c>
    </row>
    <row r="2760" spans="1:5" x14ac:dyDescent="0.25">
      <c r="A2760">
        <v>34496</v>
      </c>
      <c r="B2760" t="s">
        <v>6241</v>
      </c>
      <c r="C2760" t="s">
        <v>205</v>
      </c>
      <c r="D2760" t="s">
        <v>206</v>
      </c>
      <c r="E2760" s="361" t="s">
        <v>6242</v>
      </c>
    </row>
    <row r="2761" spans="1:5" x14ac:dyDescent="0.25">
      <c r="A2761">
        <v>34498</v>
      </c>
      <c r="B2761" t="s">
        <v>6243</v>
      </c>
      <c r="C2761" t="s">
        <v>208</v>
      </c>
      <c r="D2761" t="s">
        <v>206</v>
      </c>
      <c r="E2761" s="361" t="s">
        <v>1511</v>
      </c>
    </row>
    <row r="2762" spans="1:5" x14ac:dyDescent="0.25">
      <c r="A2762">
        <v>34500</v>
      </c>
      <c r="B2762" t="s">
        <v>6244</v>
      </c>
      <c r="C2762" t="s">
        <v>212</v>
      </c>
      <c r="D2762" t="s">
        <v>206</v>
      </c>
      <c r="E2762" s="361" t="s">
        <v>6245</v>
      </c>
    </row>
    <row r="2763" spans="1:5" x14ac:dyDescent="0.25">
      <c r="A2763">
        <v>34514</v>
      </c>
      <c r="B2763" t="s">
        <v>6246</v>
      </c>
      <c r="C2763" t="s">
        <v>214</v>
      </c>
      <c r="D2763" t="s">
        <v>204</v>
      </c>
      <c r="E2763" s="361" t="s">
        <v>1512</v>
      </c>
    </row>
    <row r="2764" spans="1:5" x14ac:dyDescent="0.25">
      <c r="A2764">
        <v>34519</v>
      </c>
      <c r="B2764" t="s">
        <v>6247</v>
      </c>
      <c r="C2764" t="s">
        <v>208</v>
      </c>
      <c r="D2764" t="s">
        <v>209</v>
      </c>
      <c r="E2764" s="361" t="s">
        <v>6248</v>
      </c>
    </row>
    <row r="2765" spans="1:5" x14ac:dyDescent="0.25">
      <c r="A2765">
        <v>34544</v>
      </c>
      <c r="B2765" t="s">
        <v>6249</v>
      </c>
      <c r="C2765" t="s">
        <v>208</v>
      </c>
      <c r="D2765" t="s">
        <v>206</v>
      </c>
      <c r="E2765" s="361" t="s">
        <v>6250</v>
      </c>
    </row>
    <row r="2766" spans="1:5" x14ac:dyDescent="0.25">
      <c r="A2766">
        <v>34546</v>
      </c>
      <c r="B2766" t="s">
        <v>6251</v>
      </c>
      <c r="C2766" t="s">
        <v>203</v>
      </c>
      <c r="D2766" t="s">
        <v>206</v>
      </c>
      <c r="E2766" s="361" t="s">
        <v>1513</v>
      </c>
    </row>
    <row r="2767" spans="1:5" x14ac:dyDescent="0.25">
      <c r="A2767">
        <v>34547</v>
      </c>
      <c r="B2767" t="s">
        <v>6252</v>
      </c>
      <c r="C2767" t="s">
        <v>213</v>
      </c>
      <c r="D2767" t="s">
        <v>206</v>
      </c>
      <c r="E2767" s="361" t="s">
        <v>761</v>
      </c>
    </row>
    <row r="2768" spans="1:5" x14ac:dyDescent="0.25">
      <c r="A2768">
        <v>34548</v>
      </c>
      <c r="B2768" t="s">
        <v>6253</v>
      </c>
      <c r="C2768" t="s">
        <v>213</v>
      </c>
      <c r="D2768" t="s">
        <v>206</v>
      </c>
      <c r="E2768" s="361" t="s">
        <v>1833</v>
      </c>
    </row>
    <row r="2769" spans="1:5" x14ac:dyDescent="0.25">
      <c r="A2769">
        <v>34549</v>
      </c>
      <c r="B2769" t="s">
        <v>6254</v>
      </c>
      <c r="C2769" t="s">
        <v>205</v>
      </c>
      <c r="D2769" t="s">
        <v>206</v>
      </c>
      <c r="E2769" s="361" t="s">
        <v>6255</v>
      </c>
    </row>
    <row r="2770" spans="1:5" x14ac:dyDescent="0.25">
      <c r="A2770">
        <v>34550</v>
      </c>
      <c r="B2770" t="s">
        <v>6256</v>
      </c>
      <c r="C2770" t="s">
        <v>213</v>
      </c>
      <c r="D2770" t="s">
        <v>206</v>
      </c>
      <c r="E2770" s="361" t="s">
        <v>880</v>
      </c>
    </row>
    <row r="2771" spans="1:5" x14ac:dyDescent="0.25">
      <c r="A2771">
        <v>34551</v>
      </c>
      <c r="B2771" t="s">
        <v>6257</v>
      </c>
      <c r="C2771" t="s">
        <v>212</v>
      </c>
      <c r="D2771" t="s">
        <v>206</v>
      </c>
      <c r="E2771" s="361" t="s">
        <v>1286</v>
      </c>
    </row>
    <row r="2772" spans="1:5" x14ac:dyDescent="0.25">
      <c r="A2772">
        <v>34555</v>
      </c>
      <c r="B2772" t="s">
        <v>6258</v>
      </c>
      <c r="C2772" t="s">
        <v>208</v>
      </c>
      <c r="D2772" t="s">
        <v>206</v>
      </c>
      <c r="E2772" s="361" t="s">
        <v>6259</v>
      </c>
    </row>
    <row r="2773" spans="1:5" x14ac:dyDescent="0.25">
      <c r="A2773">
        <v>34556</v>
      </c>
      <c r="B2773" t="s">
        <v>6260</v>
      </c>
      <c r="C2773" t="s">
        <v>208</v>
      </c>
      <c r="D2773" t="s">
        <v>206</v>
      </c>
      <c r="E2773" s="361" t="s">
        <v>1803</v>
      </c>
    </row>
    <row r="2774" spans="1:5" x14ac:dyDescent="0.25">
      <c r="A2774">
        <v>34557</v>
      </c>
      <c r="B2774" t="s">
        <v>6261</v>
      </c>
      <c r="C2774" t="s">
        <v>213</v>
      </c>
      <c r="D2774" t="s">
        <v>206</v>
      </c>
      <c r="E2774" s="361" t="s">
        <v>1723</v>
      </c>
    </row>
    <row r="2775" spans="1:5" x14ac:dyDescent="0.25">
      <c r="A2775">
        <v>34558</v>
      </c>
      <c r="B2775" t="s">
        <v>6262</v>
      </c>
      <c r="C2775" t="s">
        <v>213</v>
      </c>
      <c r="D2775" t="s">
        <v>206</v>
      </c>
      <c r="E2775" s="361" t="s">
        <v>499</v>
      </c>
    </row>
    <row r="2776" spans="1:5" x14ac:dyDescent="0.25">
      <c r="A2776">
        <v>34564</v>
      </c>
      <c r="B2776" t="s">
        <v>6263</v>
      </c>
      <c r="C2776" t="s">
        <v>208</v>
      </c>
      <c r="D2776" t="s">
        <v>206</v>
      </c>
      <c r="E2776" s="361" t="s">
        <v>6264</v>
      </c>
    </row>
    <row r="2777" spans="1:5" x14ac:dyDescent="0.25">
      <c r="A2777">
        <v>34565</v>
      </c>
      <c r="B2777" t="s">
        <v>6265</v>
      </c>
      <c r="C2777" t="s">
        <v>208</v>
      </c>
      <c r="D2777" t="s">
        <v>206</v>
      </c>
      <c r="E2777" s="361" t="s">
        <v>1433</v>
      </c>
    </row>
    <row r="2778" spans="1:5" x14ac:dyDescent="0.25">
      <c r="A2778">
        <v>34566</v>
      </c>
      <c r="B2778" t="s">
        <v>6266</v>
      </c>
      <c r="C2778" t="s">
        <v>208</v>
      </c>
      <c r="D2778" t="s">
        <v>206</v>
      </c>
      <c r="E2778" s="361" t="s">
        <v>878</v>
      </c>
    </row>
    <row r="2779" spans="1:5" x14ac:dyDescent="0.25">
      <c r="A2779">
        <v>34567</v>
      </c>
      <c r="B2779" t="s">
        <v>6267</v>
      </c>
      <c r="C2779" t="s">
        <v>208</v>
      </c>
      <c r="D2779" t="s">
        <v>206</v>
      </c>
      <c r="E2779" s="361" t="s">
        <v>604</v>
      </c>
    </row>
    <row r="2780" spans="1:5" x14ac:dyDescent="0.25">
      <c r="A2780">
        <v>34568</v>
      </c>
      <c r="B2780" t="s">
        <v>6268</v>
      </c>
      <c r="C2780" t="s">
        <v>208</v>
      </c>
      <c r="D2780" t="s">
        <v>206</v>
      </c>
      <c r="E2780" s="361" t="s">
        <v>820</v>
      </c>
    </row>
    <row r="2781" spans="1:5" x14ac:dyDescent="0.25">
      <c r="A2781">
        <v>34569</v>
      </c>
      <c r="B2781" t="s">
        <v>6269</v>
      </c>
      <c r="C2781" t="s">
        <v>208</v>
      </c>
      <c r="D2781" t="s">
        <v>206</v>
      </c>
      <c r="E2781" s="361" t="s">
        <v>1433</v>
      </c>
    </row>
    <row r="2782" spans="1:5" x14ac:dyDescent="0.25">
      <c r="A2782">
        <v>34570</v>
      </c>
      <c r="B2782" t="s">
        <v>6270</v>
      </c>
      <c r="C2782" t="s">
        <v>208</v>
      </c>
      <c r="D2782" t="s">
        <v>206</v>
      </c>
      <c r="E2782" s="361" t="s">
        <v>1275</v>
      </c>
    </row>
    <row r="2783" spans="1:5" x14ac:dyDescent="0.25">
      <c r="A2783">
        <v>34571</v>
      </c>
      <c r="B2783" t="s">
        <v>6271</v>
      </c>
      <c r="C2783" t="s">
        <v>208</v>
      </c>
      <c r="D2783" t="s">
        <v>206</v>
      </c>
      <c r="E2783" s="361" t="s">
        <v>6272</v>
      </c>
    </row>
    <row r="2784" spans="1:5" x14ac:dyDescent="0.25">
      <c r="A2784">
        <v>34573</v>
      </c>
      <c r="B2784" t="s">
        <v>6273</v>
      </c>
      <c r="C2784" t="s">
        <v>208</v>
      </c>
      <c r="D2784" t="s">
        <v>206</v>
      </c>
      <c r="E2784" s="361" t="s">
        <v>1703</v>
      </c>
    </row>
    <row r="2785" spans="1:5" x14ac:dyDescent="0.25">
      <c r="A2785">
        <v>34576</v>
      </c>
      <c r="B2785" t="s">
        <v>6274</v>
      </c>
      <c r="C2785" t="s">
        <v>208</v>
      </c>
      <c r="D2785" t="s">
        <v>206</v>
      </c>
      <c r="E2785" s="361" t="s">
        <v>6275</v>
      </c>
    </row>
    <row r="2786" spans="1:5" x14ac:dyDescent="0.25">
      <c r="A2786">
        <v>34577</v>
      </c>
      <c r="B2786" t="s">
        <v>6276</v>
      </c>
      <c r="C2786" t="s">
        <v>208</v>
      </c>
      <c r="D2786" t="s">
        <v>206</v>
      </c>
      <c r="E2786" s="361" t="s">
        <v>6277</v>
      </c>
    </row>
    <row r="2787" spans="1:5" x14ac:dyDescent="0.25">
      <c r="A2787">
        <v>34578</v>
      </c>
      <c r="B2787" t="s">
        <v>6278</v>
      </c>
      <c r="C2787" t="s">
        <v>208</v>
      </c>
      <c r="D2787" t="s">
        <v>206</v>
      </c>
      <c r="E2787" s="361" t="s">
        <v>1910</v>
      </c>
    </row>
    <row r="2788" spans="1:5" x14ac:dyDescent="0.25">
      <c r="A2788">
        <v>34579</v>
      </c>
      <c r="B2788" t="s">
        <v>6279</v>
      </c>
      <c r="C2788" t="s">
        <v>208</v>
      </c>
      <c r="D2788" t="s">
        <v>206</v>
      </c>
      <c r="E2788" s="361" t="s">
        <v>514</v>
      </c>
    </row>
    <row r="2789" spans="1:5" x14ac:dyDescent="0.25">
      <c r="A2789">
        <v>34580</v>
      </c>
      <c r="B2789" t="s">
        <v>6280</v>
      </c>
      <c r="C2789" t="s">
        <v>208</v>
      </c>
      <c r="D2789" t="s">
        <v>206</v>
      </c>
      <c r="E2789" s="361" t="s">
        <v>6281</v>
      </c>
    </row>
    <row r="2790" spans="1:5" x14ac:dyDescent="0.25">
      <c r="A2790">
        <v>34583</v>
      </c>
      <c r="B2790" t="s">
        <v>6282</v>
      </c>
      <c r="C2790" t="s">
        <v>214</v>
      </c>
      <c r="D2790" t="s">
        <v>206</v>
      </c>
      <c r="E2790" s="361" t="s">
        <v>6283</v>
      </c>
    </row>
    <row r="2791" spans="1:5" x14ac:dyDescent="0.25">
      <c r="A2791">
        <v>34584</v>
      </c>
      <c r="B2791" t="s">
        <v>6284</v>
      </c>
      <c r="C2791" t="s">
        <v>214</v>
      </c>
      <c r="D2791" t="s">
        <v>206</v>
      </c>
      <c r="E2791" s="361" t="s">
        <v>6285</v>
      </c>
    </row>
    <row r="2792" spans="1:5" x14ac:dyDescent="0.25">
      <c r="A2792">
        <v>34586</v>
      </c>
      <c r="B2792" t="s">
        <v>6286</v>
      </c>
      <c r="C2792" t="s">
        <v>208</v>
      </c>
      <c r="D2792" t="s">
        <v>206</v>
      </c>
      <c r="E2792" s="361" t="s">
        <v>556</v>
      </c>
    </row>
    <row r="2793" spans="1:5" x14ac:dyDescent="0.25">
      <c r="A2793">
        <v>34588</v>
      </c>
      <c r="B2793" t="s">
        <v>6287</v>
      </c>
      <c r="C2793" t="s">
        <v>208</v>
      </c>
      <c r="D2793" t="s">
        <v>206</v>
      </c>
      <c r="E2793" s="361" t="s">
        <v>1619</v>
      </c>
    </row>
    <row r="2794" spans="1:5" x14ac:dyDescent="0.25">
      <c r="A2794">
        <v>34590</v>
      </c>
      <c r="B2794" t="s">
        <v>6288</v>
      </c>
      <c r="C2794" t="s">
        <v>208</v>
      </c>
      <c r="D2794" t="s">
        <v>206</v>
      </c>
      <c r="E2794" s="361" t="s">
        <v>494</v>
      </c>
    </row>
    <row r="2795" spans="1:5" x14ac:dyDescent="0.25">
      <c r="A2795">
        <v>34591</v>
      </c>
      <c r="B2795" t="s">
        <v>6289</v>
      </c>
      <c r="C2795" t="s">
        <v>208</v>
      </c>
      <c r="D2795" t="s">
        <v>206</v>
      </c>
      <c r="E2795" s="361" t="s">
        <v>516</v>
      </c>
    </row>
    <row r="2796" spans="1:5" x14ac:dyDescent="0.25">
      <c r="A2796">
        <v>34592</v>
      </c>
      <c r="B2796" t="s">
        <v>6290</v>
      </c>
      <c r="C2796" t="s">
        <v>208</v>
      </c>
      <c r="D2796" t="s">
        <v>206</v>
      </c>
      <c r="E2796" s="361" t="s">
        <v>664</v>
      </c>
    </row>
    <row r="2797" spans="1:5" x14ac:dyDescent="0.25">
      <c r="A2797">
        <v>34599</v>
      </c>
      <c r="B2797" t="s">
        <v>6291</v>
      </c>
      <c r="C2797" t="s">
        <v>208</v>
      </c>
      <c r="D2797" t="s">
        <v>206</v>
      </c>
      <c r="E2797" s="361" t="s">
        <v>1516</v>
      </c>
    </row>
    <row r="2798" spans="1:5" x14ac:dyDescent="0.25">
      <c r="A2798">
        <v>34600</v>
      </c>
      <c r="B2798" t="s">
        <v>6292</v>
      </c>
      <c r="C2798" t="s">
        <v>214</v>
      </c>
      <c r="D2798" t="s">
        <v>209</v>
      </c>
      <c r="E2798" s="361" t="s">
        <v>6293</v>
      </c>
    </row>
    <row r="2799" spans="1:5" x14ac:dyDescent="0.25">
      <c r="A2799">
        <v>34602</v>
      </c>
      <c r="B2799" t="s">
        <v>6294</v>
      </c>
      <c r="C2799" t="s">
        <v>213</v>
      </c>
      <c r="D2799" t="s">
        <v>206</v>
      </c>
      <c r="E2799" s="361" t="s">
        <v>6295</v>
      </c>
    </row>
    <row r="2800" spans="1:5" x14ac:dyDescent="0.25">
      <c r="A2800">
        <v>34606</v>
      </c>
      <c r="B2800" t="s">
        <v>6296</v>
      </c>
      <c r="C2800" t="s">
        <v>208</v>
      </c>
      <c r="D2800" t="s">
        <v>206</v>
      </c>
      <c r="E2800" s="361" t="s">
        <v>6297</v>
      </c>
    </row>
    <row r="2801" spans="1:5" x14ac:dyDescent="0.25">
      <c r="A2801">
        <v>34607</v>
      </c>
      <c r="B2801" t="s">
        <v>6298</v>
      </c>
      <c r="C2801" t="s">
        <v>213</v>
      </c>
      <c r="D2801" t="s">
        <v>206</v>
      </c>
      <c r="E2801" s="361" t="s">
        <v>596</v>
      </c>
    </row>
    <row r="2802" spans="1:5" x14ac:dyDescent="0.25">
      <c r="A2802">
        <v>34609</v>
      </c>
      <c r="B2802" t="s">
        <v>6299</v>
      </c>
      <c r="C2802" t="s">
        <v>213</v>
      </c>
      <c r="D2802" t="s">
        <v>206</v>
      </c>
      <c r="E2802" s="361" t="s">
        <v>3027</v>
      </c>
    </row>
    <row r="2803" spans="1:5" x14ac:dyDescent="0.25">
      <c r="A2803">
        <v>34612</v>
      </c>
      <c r="B2803" t="s">
        <v>6300</v>
      </c>
      <c r="C2803" t="s">
        <v>208</v>
      </c>
      <c r="D2803" t="s">
        <v>206</v>
      </c>
      <c r="E2803" s="361" t="s">
        <v>6301</v>
      </c>
    </row>
    <row r="2804" spans="1:5" x14ac:dyDescent="0.25">
      <c r="A2804">
        <v>34616</v>
      </c>
      <c r="B2804" t="s">
        <v>6302</v>
      </c>
      <c r="C2804" t="s">
        <v>208</v>
      </c>
      <c r="D2804" t="s">
        <v>206</v>
      </c>
      <c r="E2804" s="361" t="s">
        <v>6303</v>
      </c>
    </row>
    <row r="2805" spans="1:5" x14ac:dyDescent="0.25">
      <c r="A2805">
        <v>34618</v>
      </c>
      <c r="B2805" t="s">
        <v>6304</v>
      </c>
      <c r="C2805" t="s">
        <v>213</v>
      </c>
      <c r="D2805" t="s">
        <v>206</v>
      </c>
      <c r="E2805" s="361" t="s">
        <v>681</v>
      </c>
    </row>
    <row r="2806" spans="1:5" x14ac:dyDescent="0.25">
      <c r="A2806">
        <v>34621</v>
      </c>
      <c r="B2806" t="s">
        <v>6305</v>
      </c>
      <c r="C2806" t="s">
        <v>213</v>
      </c>
      <c r="D2806" t="s">
        <v>206</v>
      </c>
      <c r="E2806" s="361" t="s">
        <v>607</v>
      </c>
    </row>
    <row r="2807" spans="1:5" x14ac:dyDescent="0.25">
      <c r="A2807">
        <v>34622</v>
      </c>
      <c r="B2807" t="s">
        <v>6306</v>
      </c>
      <c r="C2807" t="s">
        <v>213</v>
      </c>
      <c r="D2807" t="s">
        <v>206</v>
      </c>
      <c r="E2807" s="361" t="s">
        <v>2115</v>
      </c>
    </row>
    <row r="2808" spans="1:5" x14ac:dyDescent="0.25">
      <c r="A2808">
        <v>34623</v>
      </c>
      <c r="B2808" t="s">
        <v>6307</v>
      </c>
      <c r="C2808" t="s">
        <v>208</v>
      </c>
      <c r="D2808" t="s">
        <v>206</v>
      </c>
      <c r="E2808" s="361" t="s">
        <v>6308</v>
      </c>
    </row>
    <row r="2809" spans="1:5" x14ac:dyDescent="0.25">
      <c r="A2809">
        <v>34624</v>
      </c>
      <c r="B2809" t="s">
        <v>6309</v>
      </c>
      <c r="C2809" t="s">
        <v>213</v>
      </c>
      <c r="D2809" t="s">
        <v>206</v>
      </c>
      <c r="E2809" s="361" t="s">
        <v>955</v>
      </c>
    </row>
    <row r="2810" spans="1:5" x14ac:dyDescent="0.25">
      <c r="A2810">
        <v>34627</v>
      </c>
      <c r="B2810" t="s">
        <v>6310</v>
      </c>
      <c r="C2810" t="s">
        <v>213</v>
      </c>
      <c r="D2810" t="s">
        <v>206</v>
      </c>
      <c r="E2810" s="361" t="s">
        <v>884</v>
      </c>
    </row>
    <row r="2811" spans="1:5" x14ac:dyDescent="0.25">
      <c r="A2811">
        <v>34628</v>
      </c>
      <c r="B2811" t="s">
        <v>6311</v>
      </c>
      <c r="C2811" t="s">
        <v>208</v>
      </c>
      <c r="D2811" t="s">
        <v>206</v>
      </c>
      <c r="E2811" s="361" t="s">
        <v>6312</v>
      </c>
    </row>
    <row r="2812" spans="1:5" x14ac:dyDescent="0.25">
      <c r="A2812">
        <v>34629</v>
      </c>
      <c r="B2812" t="s">
        <v>6313</v>
      </c>
      <c r="C2812" t="s">
        <v>213</v>
      </c>
      <c r="D2812" t="s">
        <v>206</v>
      </c>
      <c r="E2812" s="361" t="s">
        <v>477</v>
      </c>
    </row>
    <row r="2813" spans="1:5" x14ac:dyDescent="0.25">
      <c r="A2813">
        <v>34630</v>
      </c>
      <c r="B2813" t="s">
        <v>6314</v>
      </c>
      <c r="C2813" t="s">
        <v>208</v>
      </c>
      <c r="D2813" t="s">
        <v>206</v>
      </c>
      <c r="E2813" s="361" t="s">
        <v>6315</v>
      </c>
    </row>
    <row r="2814" spans="1:5" x14ac:dyDescent="0.25">
      <c r="A2814">
        <v>34633</v>
      </c>
      <c r="B2814" t="s">
        <v>6316</v>
      </c>
      <c r="C2814" t="s">
        <v>208</v>
      </c>
      <c r="D2814" t="s">
        <v>206</v>
      </c>
      <c r="E2814" s="361" t="s">
        <v>6317</v>
      </c>
    </row>
    <row r="2815" spans="1:5" x14ac:dyDescent="0.25">
      <c r="A2815">
        <v>34635</v>
      </c>
      <c r="B2815" t="s">
        <v>6318</v>
      </c>
      <c r="C2815" t="s">
        <v>208</v>
      </c>
      <c r="D2815" t="s">
        <v>206</v>
      </c>
      <c r="E2815" s="361" t="s">
        <v>6319</v>
      </c>
    </row>
    <row r="2816" spans="1:5" x14ac:dyDescent="0.25">
      <c r="A2816">
        <v>34636</v>
      </c>
      <c r="B2816" t="s">
        <v>6320</v>
      </c>
      <c r="C2816" t="s">
        <v>208</v>
      </c>
      <c r="D2816" t="s">
        <v>204</v>
      </c>
      <c r="E2816" s="361" t="s">
        <v>6321</v>
      </c>
    </row>
    <row r="2817" spans="1:5" x14ac:dyDescent="0.25">
      <c r="A2817">
        <v>34637</v>
      </c>
      <c r="B2817" t="s">
        <v>6322</v>
      </c>
      <c r="C2817" t="s">
        <v>208</v>
      </c>
      <c r="D2817" t="s">
        <v>206</v>
      </c>
      <c r="E2817" s="361" t="s">
        <v>6323</v>
      </c>
    </row>
    <row r="2818" spans="1:5" x14ac:dyDescent="0.25">
      <c r="A2818">
        <v>34638</v>
      </c>
      <c r="B2818" t="s">
        <v>6324</v>
      </c>
      <c r="C2818" t="s">
        <v>208</v>
      </c>
      <c r="D2818" t="s">
        <v>206</v>
      </c>
      <c r="E2818" s="361" t="s">
        <v>6325</v>
      </c>
    </row>
    <row r="2819" spans="1:5" x14ac:dyDescent="0.25">
      <c r="A2819">
        <v>34639</v>
      </c>
      <c r="B2819" t="s">
        <v>6326</v>
      </c>
      <c r="C2819" t="s">
        <v>208</v>
      </c>
      <c r="D2819" t="s">
        <v>206</v>
      </c>
      <c r="E2819" s="361" t="s">
        <v>6327</v>
      </c>
    </row>
    <row r="2820" spans="1:5" x14ac:dyDescent="0.25">
      <c r="A2820">
        <v>34640</v>
      </c>
      <c r="B2820" t="s">
        <v>6328</v>
      </c>
      <c r="C2820" t="s">
        <v>208</v>
      </c>
      <c r="D2820" t="s">
        <v>206</v>
      </c>
      <c r="E2820" s="361" t="s">
        <v>6329</v>
      </c>
    </row>
    <row r="2821" spans="1:5" x14ac:dyDescent="0.25">
      <c r="A2821">
        <v>34641</v>
      </c>
      <c r="B2821" t="s">
        <v>6330</v>
      </c>
      <c r="C2821" t="s">
        <v>208</v>
      </c>
      <c r="D2821" t="s">
        <v>206</v>
      </c>
      <c r="E2821" s="361" t="s">
        <v>1527</v>
      </c>
    </row>
    <row r="2822" spans="1:5" x14ac:dyDescent="0.25">
      <c r="A2822">
        <v>34643</v>
      </c>
      <c r="B2822" t="s">
        <v>6331</v>
      </c>
      <c r="C2822" t="s">
        <v>208</v>
      </c>
      <c r="D2822" t="s">
        <v>206</v>
      </c>
      <c r="E2822" s="361" t="s">
        <v>6332</v>
      </c>
    </row>
    <row r="2823" spans="1:5" x14ac:dyDescent="0.25">
      <c r="A2823">
        <v>34649</v>
      </c>
      <c r="B2823" t="s">
        <v>6333</v>
      </c>
      <c r="C2823" t="s">
        <v>208</v>
      </c>
      <c r="D2823" t="s">
        <v>206</v>
      </c>
      <c r="E2823" s="361" t="s">
        <v>583</v>
      </c>
    </row>
    <row r="2824" spans="1:5" x14ac:dyDescent="0.25">
      <c r="A2824">
        <v>34653</v>
      </c>
      <c r="B2824" t="s">
        <v>6334</v>
      </c>
      <c r="C2824" t="s">
        <v>208</v>
      </c>
      <c r="D2824" t="s">
        <v>206</v>
      </c>
      <c r="E2824" s="361" t="s">
        <v>5620</v>
      </c>
    </row>
    <row r="2825" spans="1:5" x14ac:dyDescent="0.25">
      <c r="A2825">
        <v>34655</v>
      </c>
      <c r="B2825" t="s">
        <v>6335</v>
      </c>
      <c r="C2825" t="s">
        <v>208</v>
      </c>
      <c r="D2825" t="s">
        <v>206</v>
      </c>
      <c r="E2825" s="361" t="s">
        <v>517</v>
      </c>
    </row>
    <row r="2826" spans="1:5" x14ac:dyDescent="0.25">
      <c r="A2826">
        <v>34659</v>
      </c>
      <c r="B2826" t="s">
        <v>6336</v>
      </c>
      <c r="C2826" t="s">
        <v>214</v>
      </c>
      <c r="D2826" t="s">
        <v>206</v>
      </c>
      <c r="E2826" s="361" t="s">
        <v>1529</v>
      </c>
    </row>
    <row r="2827" spans="1:5" x14ac:dyDescent="0.25">
      <c r="A2827">
        <v>34660</v>
      </c>
      <c r="B2827" t="s">
        <v>6337</v>
      </c>
      <c r="C2827" t="s">
        <v>214</v>
      </c>
      <c r="D2827" t="s">
        <v>206</v>
      </c>
      <c r="E2827" s="361" t="s">
        <v>1530</v>
      </c>
    </row>
    <row r="2828" spans="1:5" x14ac:dyDescent="0.25">
      <c r="A2828">
        <v>34661</v>
      </c>
      <c r="B2828" t="s">
        <v>6338</v>
      </c>
      <c r="C2828" t="s">
        <v>214</v>
      </c>
      <c r="D2828" t="s">
        <v>206</v>
      </c>
      <c r="E2828" s="361" t="s">
        <v>1531</v>
      </c>
    </row>
    <row r="2829" spans="1:5" x14ac:dyDescent="0.25">
      <c r="A2829">
        <v>34664</v>
      </c>
      <c r="B2829" t="s">
        <v>6339</v>
      </c>
      <c r="C2829" t="s">
        <v>214</v>
      </c>
      <c r="D2829" t="s">
        <v>206</v>
      </c>
      <c r="E2829" s="361" t="s">
        <v>1532</v>
      </c>
    </row>
    <row r="2830" spans="1:5" x14ac:dyDescent="0.25">
      <c r="A2830">
        <v>34665</v>
      </c>
      <c r="B2830" t="s">
        <v>6340</v>
      </c>
      <c r="C2830" t="s">
        <v>214</v>
      </c>
      <c r="D2830" t="s">
        <v>206</v>
      </c>
      <c r="E2830" s="361" t="s">
        <v>1533</v>
      </c>
    </row>
    <row r="2831" spans="1:5" x14ac:dyDescent="0.25">
      <c r="A2831">
        <v>34666</v>
      </c>
      <c r="B2831" t="s">
        <v>6341</v>
      </c>
      <c r="C2831" t="s">
        <v>214</v>
      </c>
      <c r="D2831" t="s">
        <v>206</v>
      </c>
      <c r="E2831" s="361" t="s">
        <v>1534</v>
      </c>
    </row>
    <row r="2832" spans="1:5" x14ac:dyDescent="0.25">
      <c r="A2832">
        <v>34667</v>
      </c>
      <c r="B2832" t="s">
        <v>6342</v>
      </c>
      <c r="C2832" t="s">
        <v>214</v>
      </c>
      <c r="D2832" t="s">
        <v>206</v>
      </c>
      <c r="E2832" s="361" t="s">
        <v>1535</v>
      </c>
    </row>
    <row r="2833" spans="1:5" x14ac:dyDescent="0.25">
      <c r="A2833">
        <v>34668</v>
      </c>
      <c r="B2833" t="s">
        <v>6343</v>
      </c>
      <c r="C2833" t="s">
        <v>214</v>
      </c>
      <c r="D2833" t="s">
        <v>206</v>
      </c>
      <c r="E2833" s="361" t="s">
        <v>1536</v>
      </c>
    </row>
    <row r="2834" spans="1:5" x14ac:dyDescent="0.25">
      <c r="A2834">
        <v>34669</v>
      </c>
      <c r="B2834" t="s">
        <v>6344</v>
      </c>
      <c r="C2834" t="s">
        <v>214</v>
      </c>
      <c r="D2834" t="s">
        <v>206</v>
      </c>
      <c r="E2834" s="361" t="s">
        <v>1537</v>
      </c>
    </row>
    <row r="2835" spans="1:5" x14ac:dyDescent="0.25">
      <c r="A2835">
        <v>34670</v>
      </c>
      <c r="B2835" t="s">
        <v>6345</v>
      </c>
      <c r="C2835" t="s">
        <v>214</v>
      </c>
      <c r="D2835" t="s">
        <v>206</v>
      </c>
      <c r="E2835" s="361" t="s">
        <v>1538</v>
      </c>
    </row>
    <row r="2836" spans="1:5" x14ac:dyDescent="0.25">
      <c r="A2836">
        <v>34671</v>
      </c>
      <c r="B2836" t="s">
        <v>6346</v>
      </c>
      <c r="C2836" t="s">
        <v>214</v>
      </c>
      <c r="D2836" t="s">
        <v>206</v>
      </c>
      <c r="E2836" s="361" t="s">
        <v>1539</v>
      </c>
    </row>
    <row r="2837" spans="1:5" x14ac:dyDescent="0.25">
      <c r="A2837">
        <v>34672</v>
      </c>
      <c r="B2837" t="s">
        <v>6347</v>
      </c>
      <c r="C2837" t="s">
        <v>214</v>
      </c>
      <c r="D2837" t="s">
        <v>206</v>
      </c>
      <c r="E2837" s="361" t="s">
        <v>1246</v>
      </c>
    </row>
    <row r="2838" spans="1:5" x14ac:dyDescent="0.25">
      <c r="A2838">
        <v>34673</v>
      </c>
      <c r="B2838" t="s">
        <v>6348</v>
      </c>
      <c r="C2838" t="s">
        <v>214</v>
      </c>
      <c r="D2838" t="s">
        <v>206</v>
      </c>
      <c r="E2838" s="361" t="s">
        <v>1540</v>
      </c>
    </row>
    <row r="2839" spans="1:5" x14ac:dyDescent="0.25">
      <c r="A2839">
        <v>34674</v>
      </c>
      <c r="B2839" t="s">
        <v>6349</v>
      </c>
      <c r="C2839" t="s">
        <v>214</v>
      </c>
      <c r="D2839" t="s">
        <v>206</v>
      </c>
      <c r="E2839" s="361" t="s">
        <v>1541</v>
      </c>
    </row>
    <row r="2840" spans="1:5" x14ac:dyDescent="0.25">
      <c r="A2840">
        <v>34675</v>
      </c>
      <c r="B2840" t="s">
        <v>6350</v>
      </c>
      <c r="C2840" t="s">
        <v>214</v>
      </c>
      <c r="D2840" t="s">
        <v>206</v>
      </c>
      <c r="E2840" s="361" t="s">
        <v>1542</v>
      </c>
    </row>
    <row r="2841" spans="1:5" x14ac:dyDescent="0.25">
      <c r="A2841">
        <v>34676</v>
      </c>
      <c r="B2841" t="s">
        <v>6351</v>
      </c>
      <c r="C2841" t="s">
        <v>214</v>
      </c>
      <c r="D2841" t="s">
        <v>206</v>
      </c>
      <c r="E2841" s="361" t="s">
        <v>1543</v>
      </c>
    </row>
    <row r="2842" spans="1:5" x14ac:dyDescent="0.25">
      <c r="A2842">
        <v>34677</v>
      </c>
      <c r="B2842" t="s">
        <v>6352</v>
      </c>
      <c r="C2842" t="s">
        <v>214</v>
      </c>
      <c r="D2842" t="s">
        <v>206</v>
      </c>
      <c r="E2842" s="361" t="s">
        <v>1544</v>
      </c>
    </row>
    <row r="2843" spans="1:5" x14ac:dyDescent="0.25">
      <c r="A2843">
        <v>34680</v>
      </c>
      <c r="B2843" t="s">
        <v>6353</v>
      </c>
      <c r="C2843" t="s">
        <v>213</v>
      </c>
      <c r="D2843" t="s">
        <v>209</v>
      </c>
      <c r="E2843" s="361" t="s">
        <v>1545</v>
      </c>
    </row>
    <row r="2844" spans="1:5" x14ac:dyDescent="0.25">
      <c r="A2844">
        <v>34682</v>
      </c>
      <c r="B2844" t="s">
        <v>6354</v>
      </c>
      <c r="C2844" t="s">
        <v>214</v>
      </c>
      <c r="D2844" t="s">
        <v>209</v>
      </c>
      <c r="E2844" s="361" t="s">
        <v>1546</v>
      </c>
    </row>
    <row r="2845" spans="1:5" x14ac:dyDescent="0.25">
      <c r="A2845">
        <v>34683</v>
      </c>
      <c r="B2845" t="s">
        <v>6355</v>
      </c>
      <c r="C2845" t="s">
        <v>214</v>
      </c>
      <c r="D2845" t="s">
        <v>209</v>
      </c>
      <c r="E2845" s="361" t="s">
        <v>1547</v>
      </c>
    </row>
    <row r="2846" spans="1:5" x14ac:dyDescent="0.25">
      <c r="A2846">
        <v>34684</v>
      </c>
      <c r="B2846" t="s">
        <v>6356</v>
      </c>
      <c r="C2846" t="s">
        <v>214</v>
      </c>
      <c r="D2846" t="s">
        <v>209</v>
      </c>
      <c r="E2846" s="361" t="s">
        <v>1548</v>
      </c>
    </row>
    <row r="2847" spans="1:5" x14ac:dyDescent="0.25">
      <c r="A2847">
        <v>34686</v>
      </c>
      <c r="B2847" t="s">
        <v>6357</v>
      </c>
      <c r="C2847" t="s">
        <v>208</v>
      </c>
      <c r="D2847" t="s">
        <v>206</v>
      </c>
      <c r="E2847" s="361" t="s">
        <v>1376</v>
      </c>
    </row>
    <row r="2848" spans="1:5" x14ac:dyDescent="0.25">
      <c r="A2848">
        <v>34688</v>
      </c>
      <c r="B2848" t="s">
        <v>6358</v>
      </c>
      <c r="C2848" t="s">
        <v>208</v>
      </c>
      <c r="D2848" t="s">
        <v>206</v>
      </c>
      <c r="E2848" s="361" t="s">
        <v>6359</v>
      </c>
    </row>
    <row r="2849" spans="1:5" x14ac:dyDescent="0.25">
      <c r="A2849">
        <v>34689</v>
      </c>
      <c r="B2849" t="s">
        <v>6360</v>
      </c>
      <c r="C2849" t="s">
        <v>208</v>
      </c>
      <c r="D2849" t="s">
        <v>206</v>
      </c>
      <c r="E2849" s="361" t="s">
        <v>1195</v>
      </c>
    </row>
    <row r="2850" spans="1:5" x14ac:dyDescent="0.25">
      <c r="A2850">
        <v>34705</v>
      </c>
      <c r="B2850" t="s">
        <v>6361</v>
      </c>
      <c r="C2850" t="s">
        <v>208</v>
      </c>
      <c r="D2850" t="s">
        <v>206</v>
      </c>
      <c r="E2850" s="361" t="s">
        <v>6362</v>
      </c>
    </row>
    <row r="2851" spans="1:5" x14ac:dyDescent="0.25">
      <c r="A2851">
        <v>34707</v>
      </c>
      <c r="B2851" t="s">
        <v>6363</v>
      </c>
      <c r="C2851" t="s">
        <v>208</v>
      </c>
      <c r="D2851" t="s">
        <v>206</v>
      </c>
      <c r="E2851" s="361" t="s">
        <v>6364</v>
      </c>
    </row>
    <row r="2852" spans="1:5" x14ac:dyDescent="0.25">
      <c r="A2852">
        <v>34709</v>
      </c>
      <c r="B2852" t="s">
        <v>6365</v>
      </c>
      <c r="C2852" t="s">
        <v>208</v>
      </c>
      <c r="D2852" t="s">
        <v>206</v>
      </c>
      <c r="E2852" s="361" t="s">
        <v>6366</v>
      </c>
    </row>
    <row r="2853" spans="1:5" x14ac:dyDescent="0.25">
      <c r="A2853">
        <v>34713</v>
      </c>
      <c r="B2853" t="s">
        <v>6367</v>
      </c>
      <c r="C2853" t="s">
        <v>214</v>
      </c>
      <c r="D2853" t="s">
        <v>206</v>
      </c>
      <c r="E2853" s="361" t="s">
        <v>1550</v>
      </c>
    </row>
    <row r="2854" spans="1:5" x14ac:dyDescent="0.25">
      <c r="A2854">
        <v>34714</v>
      </c>
      <c r="B2854" t="s">
        <v>6368</v>
      </c>
      <c r="C2854" t="s">
        <v>208</v>
      </c>
      <c r="D2854" t="s">
        <v>206</v>
      </c>
      <c r="E2854" s="361" t="s">
        <v>6369</v>
      </c>
    </row>
    <row r="2855" spans="1:5" x14ac:dyDescent="0.25">
      <c r="A2855">
        <v>34721</v>
      </c>
      <c r="B2855" t="s">
        <v>6370</v>
      </c>
      <c r="C2855" t="s">
        <v>214</v>
      </c>
      <c r="D2855" t="s">
        <v>209</v>
      </c>
      <c r="E2855" s="361" t="s">
        <v>6371</v>
      </c>
    </row>
    <row r="2856" spans="1:5" x14ac:dyDescent="0.25">
      <c r="A2856">
        <v>34723</v>
      </c>
      <c r="B2856" t="s">
        <v>6372</v>
      </c>
      <c r="C2856" t="s">
        <v>214</v>
      </c>
      <c r="D2856" t="s">
        <v>209</v>
      </c>
      <c r="E2856" s="361" t="s">
        <v>6373</v>
      </c>
    </row>
    <row r="2857" spans="1:5" x14ac:dyDescent="0.25">
      <c r="A2857">
        <v>34729</v>
      </c>
      <c r="B2857" t="s">
        <v>6374</v>
      </c>
      <c r="C2857" t="s">
        <v>208</v>
      </c>
      <c r="D2857" t="s">
        <v>206</v>
      </c>
      <c r="E2857" s="361" t="s">
        <v>6375</v>
      </c>
    </row>
    <row r="2858" spans="1:5" x14ac:dyDescent="0.25">
      <c r="A2858">
        <v>34734</v>
      </c>
      <c r="B2858" t="s">
        <v>6376</v>
      </c>
      <c r="C2858" t="s">
        <v>208</v>
      </c>
      <c r="D2858" t="s">
        <v>206</v>
      </c>
      <c r="E2858" s="361" t="s">
        <v>6377</v>
      </c>
    </row>
    <row r="2859" spans="1:5" x14ac:dyDescent="0.25">
      <c r="A2859">
        <v>34738</v>
      </c>
      <c r="B2859" t="s">
        <v>6378</v>
      </c>
      <c r="C2859" t="s">
        <v>208</v>
      </c>
      <c r="D2859" t="s">
        <v>206</v>
      </c>
      <c r="E2859" s="361" t="s">
        <v>6379</v>
      </c>
    </row>
    <row r="2860" spans="1:5" x14ac:dyDescent="0.25">
      <c r="A2860">
        <v>34741</v>
      </c>
      <c r="B2860" t="s">
        <v>6380</v>
      </c>
      <c r="C2860" t="s">
        <v>214</v>
      </c>
      <c r="D2860" t="s">
        <v>206</v>
      </c>
      <c r="E2860" s="361" t="s">
        <v>1551</v>
      </c>
    </row>
    <row r="2861" spans="1:5" x14ac:dyDescent="0.25">
      <c r="A2861">
        <v>34743</v>
      </c>
      <c r="B2861" t="s">
        <v>6381</v>
      </c>
      <c r="C2861" t="s">
        <v>214</v>
      </c>
      <c r="D2861" t="s">
        <v>206</v>
      </c>
      <c r="E2861" s="361" t="s">
        <v>6382</v>
      </c>
    </row>
    <row r="2862" spans="1:5" x14ac:dyDescent="0.25">
      <c r="A2862">
        <v>34744</v>
      </c>
      <c r="B2862" t="s">
        <v>6383</v>
      </c>
      <c r="C2862" t="s">
        <v>214</v>
      </c>
      <c r="D2862" t="s">
        <v>209</v>
      </c>
      <c r="E2862" s="361" t="s">
        <v>2144</v>
      </c>
    </row>
    <row r="2863" spans="1:5" x14ac:dyDescent="0.25">
      <c r="A2863">
        <v>34745</v>
      </c>
      <c r="B2863" t="s">
        <v>6384</v>
      </c>
      <c r="C2863" t="s">
        <v>214</v>
      </c>
      <c r="D2863" t="s">
        <v>206</v>
      </c>
      <c r="E2863" s="361" t="s">
        <v>6385</v>
      </c>
    </row>
    <row r="2864" spans="1:5" x14ac:dyDescent="0.25">
      <c r="A2864">
        <v>34746</v>
      </c>
      <c r="B2864" t="s">
        <v>6386</v>
      </c>
      <c r="C2864" t="s">
        <v>214</v>
      </c>
      <c r="D2864" t="s">
        <v>206</v>
      </c>
      <c r="E2864" s="361" t="s">
        <v>6387</v>
      </c>
    </row>
    <row r="2865" spans="1:5" x14ac:dyDescent="0.25">
      <c r="A2865">
        <v>34747</v>
      </c>
      <c r="B2865" t="s">
        <v>6388</v>
      </c>
      <c r="C2865" t="s">
        <v>213</v>
      </c>
      <c r="D2865" t="s">
        <v>206</v>
      </c>
      <c r="E2865" s="361" t="s">
        <v>1552</v>
      </c>
    </row>
    <row r="2866" spans="1:5" x14ac:dyDescent="0.25">
      <c r="A2866">
        <v>34753</v>
      </c>
      <c r="B2866" t="s">
        <v>6389</v>
      </c>
      <c r="C2866" t="s">
        <v>203</v>
      </c>
      <c r="D2866" t="s">
        <v>206</v>
      </c>
      <c r="E2866" s="361" t="s">
        <v>587</v>
      </c>
    </row>
    <row r="2867" spans="1:5" x14ac:dyDescent="0.25">
      <c r="A2867">
        <v>34760</v>
      </c>
      <c r="B2867" t="s">
        <v>6390</v>
      </c>
      <c r="C2867" t="s">
        <v>212</v>
      </c>
      <c r="D2867" t="s">
        <v>206</v>
      </c>
      <c r="E2867" s="361" t="s">
        <v>6391</v>
      </c>
    </row>
    <row r="2868" spans="1:5" x14ac:dyDescent="0.25">
      <c r="A2868">
        <v>34761</v>
      </c>
      <c r="B2868" t="s">
        <v>6392</v>
      </c>
      <c r="C2868" t="s">
        <v>212</v>
      </c>
      <c r="D2868" t="s">
        <v>206</v>
      </c>
      <c r="E2868" s="361" t="s">
        <v>1028</v>
      </c>
    </row>
    <row r="2869" spans="1:5" x14ac:dyDescent="0.25">
      <c r="A2869">
        <v>34763</v>
      </c>
      <c r="B2869" t="s">
        <v>6393</v>
      </c>
      <c r="C2869" t="s">
        <v>208</v>
      </c>
      <c r="D2869" t="s">
        <v>206</v>
      </c>
      <c r="E2869" s="361" t="s">
        <v>1553</v>
      </c>
    </row>
    <row r="2870" spans="1:5" x14ac:dyDescent="0.25">
      <c r="A2870">
        <v>34764</v>
      </c>
      <c r="B2870" t="s">
        <v>6394</v>
      </c>
      <c r="C2870" t="s">
        <v>208</v>
      </c>
      <c r="D2870" t="s">
        <v>206</v>
      </c>
      <c r="E2870" s="361" t="s">
        <v>1669</v>
      </c>
    </row>
    <row r="2871" spans="1:5" x14ac:dyDescent="0.25">
      <c r="A2871">
        <v>34769</v>
      </c>
      <c r="B2871" t="s">
        <v>6395</v>
      </c>
      <c r="C2871" t="s">
        <v>208</v>
      </c>
      <c r="D2871" t="s">
        <v>206</v>
      </c>
      <c r="E2871" s="361" t="s">
        <v>517</v>
      </c>
    </row>
    <row r="2872" spans="1:5" x14ac:dyDescent="0.25">
      <c r="A2872">
        <v>34770</v>
      </c>
      <c r="B2872" t="s">
        <v>6396</v>
      </c>
      <c r="C2872" t="s">
        <v>215</v>
      </c>
      <c r="D2872" t="s">
        <v>206</v>
      </c>
      <c r="E2872" s="361" t="s">
        <v>1554</v>
      </c>
    </row>
    <row r="2873" spans="1:5" x14ac:dyDescent="0.25">
      <c r="A2873">
        <v>34771</v>
      </c>
      <c r="B2873" t="s">
        <v>6397</v>
      </c>
      <c r="C2873" t="s">
        <v>208</v>
      </c>
      <c r="D2873" t="s">
        <v>206</v>
      </c>
      <c r="E2873" s="361" t="s">
        <v>6398</v>
      </c>
    </row>
    <row r="2874" spans="1:5" x14ac:dyDescent="0.25">
      <c r="A2874">
        <v>34773</v>
      </c>
      <c r="B2874" t="s">
        <v>6399</v>
      </c>
      <c r="C2874" t="s">
        <v>208</v>
      </c>
      <c r="D2874" t="s">
        <v>206</v>
      </c>
      <c r="E2874" s="361" t="s">
        <v>919</v>
      </c>
    </row>
    <row r="2875" spans="1:5" x14ac:dyDescent="0.25">
      <c r="A2875">
        <v>34774</v>
      </c>
      <c r="B2875" t="s">
        <v>6400</v>
      </c>
      <c r="C2875" t="s">
        <v>208</v>
      </c>
      <c r="D2875" t="s">
        <v>206</v>
      </c>
      <c r="E2875" s="361" t="s">
        <v>1904</v>
      </c>
    </row>
    <row r="2876" spans="1:5" x14ac:dyDescent="0.25">
      <c r="A2876">
        <v>34777</v>
      </c>
      <c r="B2876" t="s">
        <v>6401</v>
      </c>
      <c r="C2876" t="s">
        <v>208</v>
      </c>
      <c r="D2876" t="s">
        <v>206</v>
      </c>
      <c r="E2876" s="361" t="s">
        <v>6402</v>
      </c>
    </row>
    <row r="2877" spans="1:5" x14ac:dyDescent="0.25">
      <c r="A2877">
        <v>34779</v>
      </c>
      <c r="B2877" t="s">
        <v>6403</v>
      </c>
      <c r="C2877" t="s">
        <v>212</v>
      </c>
      <c r="D2877" t="s">
        <v>206</v>
      </c>
      <c r="E2877" s="361" t="s">
        <v>1270</v>
      </c>
    </row>
    <row r="2878" spans="1:5" x14ac:dyDescent="0.25">
      <c r="A2878">
        <v>34780</v>
      </c>
      <c r="B2878" t="s">
        <v>6404</v>
      </c>
      <c r="C2878" t="s">
        <v>212</v>
      </c>
      <c r="D2878" t="s">
        <v>206</v>
      </c>
      <c r="E2878" s="361" t="s">
        <v>6405</v>
      </c>
    </row>
    <row r="2879" spans="1:5" x14ac:dyDescent="0.25">
      <c r="A2879">
        <v>34781</v>
      </c>
      <c r="B2879" t="s">
        <v>6406</v>
      </c>
      <c r="C2879" t="s">
        <v>208</v>
      </c>
      <c r="D2879" t="s">
        <v>206</v>
      </c>
      <c r="E2879" s="361" t="s">
        <v>1809</v>
      </c>
    </row>
    <row r="2880" spans="1:5" x14ac:dyDescent="0.25">
      <c r="A2880">
        <v>34782</v>
      </c>
      <c r="B2880" t="s">
        <v>6407</v>
      </c>
      <c r="C2880" t="s">
        <v>212</v>
      </c>
      <c r="D2880" t="s">
        <v>206</v>
      </c>
      <c r="E2880" s="361" t="s">
        <v>6408</v>
      </c>
    </row>
    <row r="2881" spans="1:5" x14ac:dyDescent="0.25">
      <c r="A2881">
        <v>34783</v>
      </c>
      <c r="B2881" t="s">
        <v>6409</v>
      </c>
      <c r="C2881" t="s">
        <v>212</v>
      </c>
      <c r="D2881" t="s">
        <v>206</v>
      </c>
      <c r="E2881" s="361" t="s">
        <v>6410</v>
      </c>
    </row>
    <row r="2882" spans="1:5" x14ac:dyDescent="0.25">
      <c r="A2882">
        <v>34785</v>
      </c>
      <c r="B2882" t="s">
        <v>6411</v>
      </c>
      <c r="C2882" t="s">
        <v>212</v>
      </c>
      <c r="D2882" t="s">
        <v>206</v>
      </c>
      <c r="E2882" s="361" t="s">
        <v>6412</v>
      </c>
    </row>
    <row r="2883" spans="1:5" x14ac:dyDescent="0.25">
      <c r="A2883">
        <v>34788</v>
      </c>
      <c r="B2883" t="s">
        <v>6413</v>
      </c>
      <c r="C2883" t="s">
        <v>208</v>
      </c>
      <c r="D2883" t="s">
        <v>206</v>
      </c>
      <c r="E2883" s="361" t="s">
        <v>581</v>
      </c>
    </row>
    <row r="2884" spans="1:5" x14ac:dyDescent="0.25">
      <c r="A2884">
        <v>34794</v>
      </c>
      <c r="B2884" t="s">
        <v>6414</v>
      </c>
      <c r="C2884" t="s">
        <v>212</v>
      </c>
      <c r="D2884" t="s">
        <v>206</v>
      </c>
      <c r="E2884" s="361" t="s">
        <v>1007</v>
      </c>
    </row>
    <row r="2885" spans="1:5" x14ac:dyDescent="0.25">
      <c r="A2885">
        <v>34797</v>
      </c>
      <c r="B2885" t="s">
        <v>6415</v>
      </c>
      <c r="C2885" t="s">
        <v>208</v>
      </c>
      <c r="D2885" t="s">
        <v>209</v>
      </c>
      <c r="E2885" s="361" t="s">
        <v>6416</v>
      </c>
    </row>
    <row r="2886" spans="1:5" x14ac:dyDescent="0.25">
      <c r="A2886">
        <v>34800</v>
      </c>
      <c r="B2886" t="s">
        <v>6417</v>
      </c>
      <c r="C2886" t="s">
        <v>205</v>
      </c>
      <c r="D2886" t="s">
        <v>206</v>
      </c>
      <c r="E2886" s="361" t="s">
        <v>6418</v>
      </c>
    </row>
    <row r="2887" spans="1:5" x14ac:dyDescent="0.25">
      <c r="A2887">
        <v>34802</v>
      </c>
      <c r="B2887" t="s">
        <v>6419</v>
      </c>
      <c r="C2887" t="s">
        <v>208</v>
      </c>
      <c r="D2887" t="s">
        <v>206</v>
      </c>
      <c r="E2887" s="361" t="s">
        <v>6420</v>
      </c>
    </row>
    <row r="2888" spans="1:5" x14ac:dyDescent="0.25">
      <c r="A2888">
        <v>34804</v>
      </c>
      <c r="B2888" t="s">
        <v>6421</v>
      </c>
      <c r="C2888" t="s">
        <v>214</v>
      </c>
      <c r="D2888" t="s">
        <v>206</v>
      </c>
      <c r="E2888" s="361" t="s">
        <v>4717</v>
      </c>
    </row>
    <row r="2889" spans="1:5" x14ac:dyDescent="0.25">
      <c r="A2889">
        <v>34872</v>
      </c>
      <c r="B2889" t="s">
        <v>6422</v>
      </c>
      <c r="C2889" t="s">
        <v>205</v>
      </c>
      <c r="D2889" t="s">
        <v>206</v>
      </c>
      <c r="E2889" s="361" t="s">
        <v>5052</v>
      </c>
    </row>
    <row r="2890" spans="1:5" x14ac:dyDescent="0.25">
      <c r="A2890">
        <v>35272</v>
      </c>
      <c r="B2890" t="s">
        <v>6423</v>
      </c>
      <c r="C2890" t="s">
        <v>213</v>
      </c>
      <c r="D2890" t="s">
        <v>206</v>
      </c>
      <c r="E2890" s="361" t="s">
        <v>6424</v>
      </c>
    </row>
    <row r="2891" spans="1:5" x14ac:dyDescent="0.25">
      <c r="A2891">
        <v>35273</v>
      </c>
      <c r="B2891" t="s">
        <v>6425</v>
      </c>
      <c r="C2891" t="s">
        <v>213</v>
      </c>
      <c r="D2891" t="s">
        <v>206</v>
      </c>
      <c r="E2891" s="361" t="s">
        <v>1988</v>
      </c>
    </row>
    <row r="2892" spans="1:5" x14ac:dyDescent="0.25">
      <c r="A2892">
        <v>35274</v>
      </c>
      <c r="B2892" t="s">
        <v>6426</v>
      </c>
      <c r="C2892" t="s">
        <v>213</v>
      </c>
      <c r="D2892" t="s">
        <v>206</v>
      </c>
      <c r="E2892" s="361" t="s">
        <v>6427</v>
      </c>
    </row>
    <row r="2893" spans="1:5" x14ac:dyDescent="0.25">
      <c r="A2893">
        <v>35275</v>
      </c>
      <c r="B2893" t="s">
        <v>6428</v>
      </c>
      <c r="C2893" t="s">
        <v>213</v>
      </c>
      <c r="D2893" t="s">
        <v>206</v>
      </c>
      <c r="E2893" s="361" t="s">
        <v>6429</v>
      </c>
    </row>
    <row r="2894" spans="1:5" x14ac:dyDescent="0.25">
      <c r="A2894">
        <v>35276</v>
      </c>
      <c r="B2894" t="s">
        <v>6430</v>
      </c>
      <c r="C2894" t="s">
        <v>213</v>
      </c>
      <c r="D2894" t="s">
        <v>206</v>
      </c>
      <c r="E2894" s="361" t="s">
        <v>6431</v>
      </c>
    </row>
    <row r="2895" spans="1:5" x14ac:dyDescent="0.25">
      <c r="A2895">
        <v>35277</v>
      </c>
      <c r="B2895" t="s">
        <v>6432</v>
      </c>
      <c r="C2895" t="s">
        <v>208</v>
      </c>
      <c r="D2895" t="s">
        <v>206</v>
      </c>
      <c r="E2895" s="361" t="s">
        <v>6433</v>
      </c>
    </row>
    <row r="2896" spans="1:5" x14ac:dyDescent="0.25">
      <c r="A2896">
        <v>35692</v>
      </c>
      <c r="B2896" t="s">
        <v>6434</v>
      </c>
      <c r="C2896" t="s">
        <v>207</v>
      </c>
      <c r="D2896" t="s">
        <v>206</v>
      </c>
      <c r="E2896" s="361" t="s">
        <v>1043</v>
      </c>
    </row>
    <row r="2897" spans="1:5" x14ac:dyDescent="0.25">
      <c r="A2897">
        <v>35693</v>
      </c>
      <c r="B2897" t="s">
        <v>6435</v>
      </c>
      <c r="C2897" t="s">
        <v>207</v>
      </c>
      <c r="D2897" t="s">
        <v>206</v>
      </c>
      <c r="E2897" s="361" t="s">
        <v>1556</v>
      </c>
    </row>
    <row r="2898" spans="1:5" x14ac:dyDescent="0.25">
      <c r="A2898">
        <v>36080</v>
      </c>
      <c r="B2898" t="s">
        <v>6436</v>
      </c>
      <c r="C2898" t="s">
        <v>208</v>
      </c>
      <c r="D2898" t="s">
        <v>209</v>
      </c>
      <c r="E2898" s="361" t="s">
        <v>3280</v>
      </c>
    </row>
    <row r="2899" spans="1:5" x14ac:dyDescent="0.25">
      <c r="A2899">
        <v>36081</v>
      </c>
      <c r="B2899" t="s">
        <v>6437</v>
      </c>
      <c r="C2899" t="s">
        <v>208</v>
      </c>
      <c r="D2899" t="s">
        <v>204</v>
      </c>
      <c r="E2899" s="361" t="s">
        <v>6438</v>
      </c>
    </row>
    <row r="2900" spans="1:5" x14ac:dyDescent="0.25">
      <c r="A2900">
        <v>36084</v>
      </c>
      <c r="B2900" t="s">
        <v>6439</v>
      </c>
      <c r="C2900" t="s">
        <v>213</v>
      </c>
      <c r="D2900" t="s">
        <v>209</v>
      </c>
      <c r="E2900" s="361" t="s">
        <v>667</v>
      </c>
    </row>
    <row r="2901" spans="1:5" x14ac:dyDescent="0.25">
      <c r="A2901">
        <v>36141</v>
      </c>
      <c r="B2901" t="s">
        <v>6440</v>
      </c>
      <c r="C2901" t="s">
        <v>208</v>
      </c>
      <c r="D2901" t="s">
        <v>206</v>
      </c>
      <c r="E2901" s="361" t="s">
        <v>6441</v>
      </c>
    </row>
    <row r="2902" spans="1:5" x14ac:dyDescent="0.25">
      <c r="A2902">
        <v>36142</v>
      </c>
      <c r="B2902" t="s">
        <v>6442</v>
      </c>
      <c r="C2902" t="s">
        <v>208</v>
      </c>
      <c r="D2902" t="s">
        <v>206</v>
      </c>
      <c r="E2902" s="361" t="s">
        <v>3783</v>
      </c>
    </row>
    <row r="2903" spans="1:5" x14ac:dyDescent="0.25">
      <c r="A2903">
        <v>36143</v>
      </c>
      <c r="B2903" t="s">
        <v>6443</v>
      </c>
      <c r="C2903" t="s">
        <v>208</v>
      </c>
      <c r="D2903" t="s">
        <v>206</v>
      </c>
      <c r="E2903" s="361" t="s">
        <v>6444</v>
      </c>
    </row>
    <row r="2904" spans="1:5" x14ac:dyDescent="0.25">
      <c r="A2904">
        <v>36144</v>
      </c>
      <c r="B2904" t="s">
        <v>6445</v>
      </c>
      <c r="C2904" t="s">
        <v>208</v>
      </c>
      <c r="D2904" t="s">
        <v>206</v>
      </c>
      <c r="E2904" s="361" t="s">
        <v>592</v>
      </c>
    </row>
    <row r="2905" spans="1:5" x14ac:dyDescent="0.25">
      <c r="A2905">
        <v>36145</v>
      </c>
      <c r="B2905" t="s">
        <v>6446</v>
      </c>
      <c r="C2905" t="s">
        <v>219</v>
      </c>
      <c r="D2905" t="s">
        <v>206</v>
      </c>
      <c r="E2905" s="361" t="s">
        <v>6447</v>
      </c>
    </row>
    <row r="2906" spans="1:5" x14ac:dyDescent="0.25">
      <c r="A2906">
        <v>36146</v>
      </c>
      <c r="B2906" t="s">
        <v>6448</v>
      </c>
      <c r="C2906" t="s">
        <v>208</v>
      </c>
      <c r="D2906" t="s">
        <v>206</v>
      </c>
      <c r="E2906" s="361" t="s">
        <v>6012</v>
      </c>
    </row>
    <row r="2907" spans="1:5" x14ac:dyDescent="0.25">
      <c r="A2907">
        <v>36147</v>
      </c>
      <c r="B2907" t="s">
        <v>6449</v>
      </c>
      <c r="C2907" t="s">
        <v>219</v>
      </c>
      <c r="D2907" t="s">
        <v>206</v>
      </c>
      <c r="E2907" s="361" t="s">
        <v>6450</v>
      </c>
    </row>
    <row r="2908" spans="1:5" x14ac:dyDescent="0.25">
      <c r="A2908">
        <v>36148</v>
      </c>
      <c r="B2908" t="s">
        <v>6451</v>
      </c>
      <c r="C2908" t="s">
        <v>208</v>
      </c>
      <c r="D2908" t="s">
        <v>206</v>
      </c>
      <c r="E2908" s="361" t="s">
        <v>5698</v>
      </c>
    </row>
    <row r="2909" spans="1:5" x14ac:dyDescent="0.25">
      <c r="A2909">
        <v>36149</v>
      </c>
      <c r="B2909" t="s">
        <v>6452</v>
      </c>
      <c r="C2909" t="s">
        <v>208</v>
      </c>
      <c r="D2909" t="s">
        <v>206</v>
      </c>
      <c r="E2909" s="361" t="s">
        <v>6453</v>
      </c>
    </row>
    <row r="2910" spans="1:5" x14ac:dyDescent="0.25">
      <c r="A2910">
        <v>36150</v>
      </c>
      <c r="B2910" t="s">
        <v>6454</v>
      </c>
      <c r="C2910" t="s">
        <v>208</v>
      </c>
      <c r="D2910" t="s">
        <v>206</v>
      </c>
      <c r="E2910" s="361" t="s">
        <v>6455</v>
      </c>
    </row>
    <row r="2911" spans="1:5" x14ac:dyDescent="0.25">
      <c r="A2911">
        <v>36151</v>
      </c>
      <c r="B2911" t="s">
        <v>6456</v>
      </c>
      <c r="C2911" t="s">
        <v>208</v>
      </c>
      <c r="D2911" t="s">
        <v>206</v>
      </c>
      <c r="E2911" s="361" t="s">
        <v>1526</v>
      </c>
    </row>
    <row r="2912" spans="1:5" x14ac:dyDescent="0.25">
      <c r="A2912">
        <v>36152</v>
      </c>
      <c r="B2912" t="s">
        <v>6457</v>
      </c>
      <c r="C2912" t="s">
        <v>208</v>
      </c>
      <c r="D2912" t="s">
        <v>206</v>
      </c>
      <c r="E2912" s="361" t="s">
        <v>3413</v>
      </c>
    </row>
    <row r="2913" spans="1:5" x14ac:dyDescent="0.25">
      <c r="A2913">
        <v>36153</v>
      </c>
      <c r="B2913" t="s">
        <v>6458</v>
      </c>
      <c r="C2913" t="s">
        <v>208</v>
      </c>
      <c r="D2913" t="s">
        <v>206</v>
      </c>
      <c r="E2913" s="361" t="s">
        <v>1020</v>
      </c>
    </row>
    <row r="2914" spans="1:5" x14ac:dyDescent="0.25">
      <c r="A2914">
        <v>36154</v>
      </c>
      <c r="B2914" t="s">
        <v>6459</v>
      </c>
      <c r="C2914" t="s">
        <v>214</v>
      </c>
      <c r="D2914" t="s">
        <v>206</v>
      </c>
      <c r="E2914" s="361" t="s">
        <v>1561</v>
      </c>
    </row>
    <row r="2915" spans="1:5" x14ac:dyDescent="0.25">
      <c r="A2915">
        <v>36155</v>
      </c>
      <c r="B2915" t="s">
        <v>6460</v>
      </c>
      <c r="C2915" t="s">
        <v>214</v>
      </c>
      <c r="D2915" t="s">
        <v>206</v>
      </c>
      <c r="E2915" s="361" t="s">
        <v>1562</v>
      </c>
    </row>
    <row r="2916" spans="1:5" x14ac:dyDescent="0.25">
      <c r="A2916">
        <v>36156</v>
      </c>
      <c r="B2916" t="s">
        <v>6461</v>
      </c>
      <c r="C2916" t="s">
        <v>214</v>
      </c>
      <c r="D2916" t="s">
        <v>206</v>
      </c>
      <c r="E2916" s="361" t="s">
        <v>1563</v>
      </c>
    </row>
    <row r="2917" spans="1:5" x14ac:dyDescent="0.25">
      <c r="A2917">
        <v>36170</v>
      </c>
      <c r="B2917" t="s">
        <v>6462</v>
      </c>
      <c r="C2917" t="s">
        <v>214</v>
      </c>
      <c r="D2917" t="s">
        <v>204</v>
      </c>
      <c r="E2917" s="361" t="s">
        <v>1564</v>
      </c>
    </row>
    <row r="2918" spans="1:5" x14ac:dyDescent="0.25">
      <c r="A2918">
        <v>36178</v>
      </c>
      <c r="B2918" t="s">
        <v>6463</v>
      </c>
      <c r="C2918" t="s">
        <v>208</v>
      </c>
      <c r="D2918" t="s">
        <v>206</v>
      </c>
      <c r="E2918" s="361" t="s">
        <v>1565</v>
      </c>
    </row>
    <row r="2919" spans="1:5" x14ac:dyDescent="0.25">
      <c r="A2919">
        <v>36204</v>
      </c>
      <c r="B2919" t="s">
        <v>6464</v>
      </c>
      <c r="C2919" t="s">
        <v>208</v>
      </c>
      <c r="D2919" t="s">
        <v>206</v>
      </c>
      <c r="E2919" s="361" t="s">
        <v>6465</v>
      </c>
    </row>
    <row r="2920" spans="1:5" x14ac:dyDescent="0.25">
      <c r="A2920">
        <v>36205</v>
      </c>
      <c r="B2920" t="s">
        <v>6466</v>
      </c>
      <c r="C2920" t="s">
        <v>208</v>
      </c>
      <c r="D2920" t="s">
        <v>206</v>
      </c>
      <c r="E2920" s="361" t="s">
        <v>6467</v>
      </c>
    </row>
    <row r="2921" spans="1:5" x14ac:dyDescent="0.25">
      <c r="A2921">
        <v>36206</v>
      </c>
      <c r="B2921" t="s">
        <v>6468</v>
      </c>
      <c r="C2921" t="s">
        <v>208</v>
      </c>
      <c r="D2921" t="s">
        <v>206</v>
      </c>
      <c r="E2921" s="361" t="s">
        <v>6469</v>
      </c>
    </row>
    <row r="2922" spans="1:5" x14ac:dyDescent="0.25">
      <c r="A2922">
        <v>36207</v>
      </c>
      <c r="B2922" t="s">
        <v>6470</v>
      </c>
      <c r="C2922" t="s">
        <v>208</v>
      </c>
      <c r="D2922" t="s">
        <v>206</v>
      </c>
      <c r="E2922" s="361" t="s">
        <v>6471</v>
      </c>
    </row>
    <row r="2923" spans="1:5" x14ac:dyDescent="0.25">
      <c r="A2923">
        <v>36209</v>
      </c>
      <c r="B2923" t="s">
        <v>6472</v>
      </c>
      <c r="C2923" t="s">
        <v>208</v>
      </c>
      <c r="D2923" t="s">
        <v>206</v>
      </c>
      <c r="E2923" s="361" t="s">
        <v>6473</v>
      </c>
    </row>
    <row r="2924" spans="1:5" x14ac:dyDescent="0.25">
      <c r="A2924">
        <v>36210</v>
      </c>
      <c r="B2924" t="s">
        <v>6474</v>
      </c>
      <c r="C2924" t="s">
        <v>208</v>
      </c>
      <c r="D2924" t="s">
        <v>206</v>
      </c>
      <c r="E2924" s="361" t="s">
        <v>6475</v>
      </c>
    </row>
    <row r="2925" spans="1:5" x14ac:dyDescent="0.25">
      <c r="A2925">
        <v>36215</v>
      </c>
      <c r="B2925" t="s">
        <v>6476</v>
      </c>
      <c r="C2925" t="s">
        <v>208</v>
      </c>
      <c r="D2925" t="s">
        <v>206</v>
      </c>
      <c r="E2925" s="361" t="s">
        <v>6477</v>
      </c>
    </row>
    <row r="2926" spans="1:5" x14ac:dyDescent="0.25">
      <c r="A2926">
        <v>36218</v>
      </c>
      <c r="B2926" t="s">
        <v>6478</v>
      </c>
      <c r="C2926" t="s">
        <v>208</v>
      </c>
      <c r="D2926" t="s">
        <v>209</v>
      </c>
      <c r="E2926" s="361" t="s">
        <v>6479</v>
      </c>
    </row>
    <row r="2927" spans="1:5" x14ac:dyDescent="0.25">
      <c r="A2927">
        <v>36220</v>
      </c>
      <c r="B2927" t="s">
        <v>6480</v>
      </c>
      <c r="C2927" t="s">
        <v>208</v>
      </c>
      <c r="D2927" t="s">
        <v>209</v>
      </c>
      <c r="E2927" s="361" t="s">
        <v>6481</v>
      </c>
    </row>
    <row r="2928" spans="1:5" x14ac:dyDescent="0.25">
      <c r="A2928">
        <v>36223</v>
      </c>
      <c r="B2928" t="s">
        <v>6482</v>
      </c>
      <c r="C2928" t="s">
        <v>208</v>
      </c>
      <c r="D2928" t="s">
        <v>209</v>
      </c>
      <c r="E2928" s="361" t="s">
        <v>6483</v>
      </c>
    </row>
    <row r="2929" spans="1:5" x14ac:dyDescent="0.25">
      <c r="A2929">
        <v>36225</v>
      </c>
      <c r="B2929" t="s">
        <v>6484</v>
      </c>
      <c r="C2929" t="s">
        <v>214</v>
      </c>
      <c r="D2929" t="s">
        <v>206</v>
      </c>
      <c r="E2929" s="361" t="s">
        <v>6485</v>
      </c>
    </row>
    <row r="2930" spans="1:5" x14ac:dyDescent="0.25">
      <c r="A2930">
        <v>36230</v>
      </c>
      <c r="B2930" t="s">
        <v>6486</v>
      </c>
      <c r="C2930" t="s">
        <v>214</v>
      </c>
      <c r="D2930" t="s">
        <v>204</v>
      </c>
      <c r="E2930" s="361" t="s">
        <v>1686</v>
      </c>
    </row>
    <row r="2931" spans="1:5" x14ac:dyDescent="0.25">
      <c r="A2931">
        <v>36238</v>
      </c>
      <c r="B2931" t="s">
        <v>6487</v>
      </c>
      <c r="C2931" t="s">
        <v>214</v>
      </c>
      <c r="D2931" t="s">
        <v>206</v>
      </c>
      <c r="E2931" s="361" t="s">
        <v>1149</v>
      </c>
    </row>
    <row r="2932" spans="1:5" x14ac:dyDescent="0.25">
      <c r="A2932">
        <v>36246</v>
      </c>
      <c r="B2932" t="s">
        <v>6488</v>
      </c>
      <c r="C2932" t="s">
        <v>213</v>
      </c>
      <c r="D2932" t="s">
        <v>206</v>
      </c>
      <c r="E2932" s="361" t="s">
        <v>2126</v>
      </c>
    </row>
    <row r="2933" spans="1:5" x14ac:dyDescent="0.25">
      <c r="A2933">
        <v>36250</v>
      </c>
      <c r="B2933" t="s">
        <v>6489</v>
      </c>
      <c r="C2933" t="s">
        <v>213</v>
      </c>
      <c r="D2933" t="s">
        <v>206</v>
      </c>
      <c r="E2933" s="361" t="s">
        <v>927</v>
      </c>
    </row>
    <row r="2934" spans="1:5" x14ac:dyDescent="0.25">
      <c r="A2934">
        <v>36274</v>
      </c>
      <c r="B2934" t="s">
        <v>6490</v>
      </c>
      <c r="C2934" t="s">
        <v>213</v>
      </c>
      <c r="D2934" t="s">
        <v>204</v>
      </c>
      <c r="E2934" s="361" t="s">
        <v>6491</v>
      </c>
    </row>
    <row r="2935" spans="1:5" x14ac:dyDescent="0.25">
      <c r="A2935">
        <v>36278</v>
      </c>
      <c r="B2935" t="s">
        <v>6492</v>
      </c>
      <c r="C2935" t="s">
        <v>213</v>
      </c>
      <c r="D2935" t="s">
        <v>206</v>
      </c>
      <c r="E2935" s="361" t="s">
        <v>6493</v>
      </c>
    </row>
    <row r="2936" spans="1:5" x14ac:dyDescent="0.25">
      <c r="A2936">
        <v>36298</v>
      </c>
      <c r="B2936" t="s">
        <v>6494</v>
      </c>
      <c r="C2936" t="s">
        <v>208</v>
      </c>
      <c r="D2936" t="s">
        <v>206</v>
      </c>
      <c r="E2936" s="361" t="s">
        <v>773</v>
      </c>
    </row>
    <row r="2937" spans="1:5" x14ac:dyDescent="0.25">
      <c r="A2937">
        <v>36313</v>
      </c>
      <c r="B2937" t="s">
        <v>6495</v>
      </c>
      <c r="C2937" t="s">
        <v>208</v>
      </c>
      <c r="D2937" t="s">
        <v>206</v>
      </c>
      <c r="E2937" s="361" t="s">
        <v>4039</v>
      </c>
    </row>
    <row r="2938" spans="1:5" x14ac:dyDescent="0.25">
      <c r="A2938">
        <v>36316</v>
      </c>
      <c r="B2938" t="s">
        <v>6496</v>
      </c>
      <c r="C2938" t="s">
        <v>208</v>
      </c>
      <c r="D2938" t="s">
        <v>206</v>
      </c>
      <c r="E2938" s="361" t="s">
        <v>6497</v>
      </c>
    </row>
    <row r="2939" spans="1:5" x14ac:dyDescent="0.25">
      <c r="A2939">
        <v>36320</v>
      </c>
      <c r="B2939" t="s">
        <v>6498</v>
      </c>
      <c r="C2939" t="s">
        <v>208</v>
      </c>
      <c r="D2939" t="s">
        <v>206</v>
      </c>
      <c r="E2939" s="361" t="s">
        <v>703</v>
      </c>
    </row>
    <row r="2940" spans="1:5" x14ac:dyDescent="0.25">
      <c r="A2940">
        <v>36324</v>
      </c>
      <c r="B2940" t="s">
        <v>6499</v>
      </c>
      <c r="C2940" t="s">
        <v>208</v>
      </c>
      <c r="D2940" t="s">
        <v>206</v>
      </c>
      <c r="E2940" s="361" t="s">
        <v>603</v>
      </c>
    </row>
    <row r="2941" spans="1:5" x14ac:dyDescent="0.25">
      <c r="A2941">
        <v>36327</v>
      </c>
      <c r="B2941" t="s">
        <v>6500</v>
      </c>
      <c r="C2941" t="s">
        <v>208</v>
      </c>
      <c r="D2941" t="s">
        <v>206</v>
      </c>
      <c r="E2941" s="361" t="s">
        <v>2192</v>
      </c>
    </row>
    <row r="2942" spans="1:5" x14ac:dyDescent="0.25">
      <c r="A2942">
        <v>36331</v>
      </c>
      <c r="B2942" t="s">
        <v>6501</v>
      </c>
      <c r="C2942" t="s">
        <v>208</v>
      </c>
      <c r="D2942" t="s">
        <v>206</v>
      </c>
      <c r="E2942" s="361" t="s">
        <v>511</v>
      </c>
    </row>
    <row r="2943" spans="1:5" x14ac:dyDescent="0.25">
      <c r="A2943">
        <v>36346</v>
      </c>
      <c r="B2943" t="s">
        <v>6502</v>
      </c>
      <c r="C2943" t="s">
        <v>208</v>
      </c>
      <c r="D2943" t="s">
        <v>206</v>
      </c>
      <c r="E2943" s="361" t="s">
        <v>608</v>
      </c>
    </row>
    <row r="2944" spans="1:5" x14ac:dyDescent="0.25">
      <c r="A2944">
        <v>36348</v>
      </c>
      <c r="B2944" t="s">
        <v>6503</v>
      </c>
      <c r="C2944" t="s">
        <v>208</v>
      </c>
      <c r="D2944" t="s">
        <v>206</v>
      </c>
      <c r="E2944" s="361" t="s">
        <v>702</v>
      </c>
    </row>
    <row r="2945" spans="1:5" x14ac:dyDescent="0.25">
      <c r="A2945">
        <v>36349</v>
      </c>
      <c r="B2945" t="s">
        <v>6504</v>
      </c>
      <c r="C2945" t="s">
        <v>208</v>
      </c>
      <c r="D2945" t="s">
        <v>206</v>
      </c>
      <c r="E2945" s="361" t="s">
        <v>1523</v>
      </c>
    </row>
    <row r="2946" spans="1:5" x14ac:dyDescent="0.25">
      <c r="A2946">
        <v>36355</v>
      </c>
      <c r="B2946" t="s">
        <v>6505</v>
      </c>
      <c r="C2946" t="s">
        <v>208</v>
      </c>
      <c r="D2946" t="s">
        <v>206</v>
      </c>
      <c r="E2946" s="361" t="s">
        <v>6506</v>
      </c>
    </row>
    <row r="2947" spans="1:5" x14ac:dyDescent="0.25">
      <c r="A2947">
        <v>36356</v>
      </c>
      <c r="B2947" t="s">
        <v>6507</v>
      </c>
      <c r="C2947" t="s">
        <v>208</v>
      </c>
      <c r="D2947" t="s">
        <v>206</v>
      </c>
      <c r="E2947" s="361" t="s">
        <v>2399</v>
      </c>
    </row>
    <row r="2948" spans="1:5" x14ac:dyDescent="0.25">
      <c r="A2948">
        <v>36357</v>
      </c>
      <c r="B2948" t="s">
        <v>6508</v>
      </c>
      <c r="C2948" t="s">
        <v>208</v>
      </c>
      <c r="D2948" t="s">
        <v>206</v>
      </c>
      <c r="E2948" s="361" t="s">
        <v>6509</v>
      </c>
    </row>
    <row r="2949" spans="1:5" x14ac:dyDescent="0.25">
      <c r="A2949">
        <v>36359</v>
      </c>
      <c r="B2949" t="s">
        <v>6510</v>
      </c>
      <c r="C2949" t="s">
        <v>208</v>
      </c>
      <c r="D2949" t="s">
        <v>206</v>
      </c>
      <c r="E2949" s="361" t="s">
        <v>5007</v>
      </c>
    </row>
    <row r="2950" spans="1:5" x14ac:dyDescent="0.25">
      <c r="A2950">
        <v>36360</v>
      </c>
      <c r="B2950" t="s">
        <v>6511</v>
      </c>
      <c r="C2950" t="s">
        <v>208</v>
      </c>
      <c r="D2950" t="s">
        <v>206</v>
      </c>
      <c r="E2950" s="361" t="s">
        <v>1786</v>
      </c>
    </row>
    <row r="2951" spans="1:5" x14ac:dyDescent="0.25">
      <c r="A2951">
        <v>36362</v>
      </c>
      <c r="B2951" t="s">
        <v>6512</v>
      </c>
      <c r="C2951" t="s">
        <v>208</v>
      </c>
      <c r="D2951" t="s">
        <v>206</v>
      </c>
      <c r="E2951" s="361" t="s">
        <v>479</v>
      </c>
    </row>
    <row r="2952" spans="1:5" x14ac:dyDescent="0.25">
      <c r="A2952">
        <v>36365</v>
      </c>
      <c r="B2952" t="s">
        <v>6513</v>
      </c>
      <c r="C2952" t="s">
        <v>213</v>
      </c>
      <c r="D2952" t="s">
        <v>206</v>
      </c>
      <c r="E2952" s="361" t="s">
        <v>6514</v>
      </c>
    </row>
    <row r="2953" spans="1:5" x14ac:dyDescent="0.25">
      <c r="A2953">
        <v>36373</v>
      </c>
      <c r="B2953" t="s">
        <v>6515</v>
      </c>
      <c r="C2953" t="s">
        <v>213</v>
      </c>
      <c r="D2953" t="s">
        <v>209</v>
      </c>
      <c r="E2953" s="361" t="s">
        <v>6516</v>
      </c>
    </row>
    <row r="2954" spans="1:5" x14ac:dyDescent="0.25">
      <c r="A2954">
        <v>36374</v>
      </c>
      <c r="B2954" t="s">
        <v>6517</v>
      </c>
      <c r="C2954" t="s">
        <v>213</v>
      </c>
      <c r="D2954" t="s">
        <v>209</v>
      </c>
      <c r="E2954" s="361" t="s">
        <v>1303</v>
      </c>
    </row>
    <row r="2955" spans="1:5" x14ac:dyDescent="0.25">
      <c r="A2955">
        <v>36375</v>
      </c>
      <c r="B2955" t="s">
        <v>6518</v>
      </c>
      <c r="C2955" t="s">
        <v>213</v>
      </c>
      <c r="D2955" t="s">
        <v>209</v>
      </c>
      <c r="E2955" s="361" t="s">
        <v>6519</v>
      </c>
    </row>
    <row r="2956" spans="1:5" x14ac:dyDescent="0.25">
      <c r="A2956">
        <v>36376</v>
      </c>
      <c r="B2956" t="s">
        <v>6520</v>
      </c>
      <c r="C2956" t="s">
        <v>213</v>
      </c>
      <c r="D2956" t="s">
        <v>209</v>
      </c>
      <c r="E2956" s="361" t="s">
        <v>6521</v>
      </c>
    </row>
    <row r="2957" spans="1:5" x14ac:dyDescent="0.25">
      <c r="A2957">
        <v>36377</v>
      </c>
      <c r="B2957" t="s">
        <v>6522</v>
      </c>
      <c r="C2957" t="s">
        <v>213</v>
      </c>
      <c r="D2957" t="s">
        <v>209</v>
      </c>
      <c r="E2957" s="361" t="s">
        <v>6523</v>
      </c>
    </row>
    <row r="2958" spans="1:5" x14ac:dyDescent="0.25">
      <c r="A2958">
        <v>36378</v>
      </c>
      <c r="B2958" t="s">
        <v>6524</v>
      </c>
      <c r="C2958" t="s">
        <v>213</v>
      </c>
      <c r="D2958" t="s">
        <v>209</v>
      </c>
      <c r="E2958" s="361" t="s">
        <v>6525</v>
      </c>
    </row>
    <row r="2959" spans="1:5" x14ac:dyDescent="0.25">
      <c r="A2959">
        <v>36379</v>
      </c>
      <c r="B2959" t="s">
        <v>6526</v>
      </c>
      <c r="C2959" t="s">
        <v>213</v>
      </c>
      <c r="D2959" t="s">
        <v>209</v>
      </c>
      <c r="E2959" s="361" t="s">
        <v>5365</v>
      </c>
    </row>
    <row r="2960" spans="1:5" x14ac:dyDescent="0.25">
      <c r="A2960">
        <v>36380</v>
      </c>
      <c r="B2960" t="s">
        <v>6527</v>
      </c>
      <c r="C2960" t="s">
        <v>213</v>
      </c>
      <c r="D2960" t="s">
        <v>209</v>
      </c>
      <c r="E2960" s="361" t="s">
        <v>6528</v>
      </c>
    </row>
    <row r="2961" spans="1:5" x14ac:dyDescent="0.25">
      <c r="A2961">
        <v>36396</v>
      </c>
      <c r="B2961" t="s">
        <v>6529</v>
      </c>
      <c r="C2961" t="s">
        <v>208</v>
      </c>
      <c r="D2961" t="s">
        <v>206</v>
      </c>
      <c r="E2961" s="361" t="s">
        <v>6530</v>
      </c>
    </row>
    <row r="2962" spans="1:5" x14ac:dyDescent="0.25">
      <c r="A2962">
        <v>36397</v>
      </c>
      <c r="B2962" t="s">
        <v>6531</v>
      </c>
      <c r="C2962" t="s">
        <v>208</v>
      </c>
      <c r="D2962" t="s">
        <v>206</v>
      </c>
      <c r="E2962" s="361" t="s">
        <v>6532</v>
      </c>
    </row>
    <row r="2963" spans="1:5" x14ac:dyDescent="0.25">
      <c r="A2963">
        <v>36398</v>
      </c>
      <c r="B2963" t="s">
        <v>6533</v>
      </c>
      <c r="C2963" t="s">
        <v>208</v>
      </c>
      <c r="D2963" t="s">
        <v>206</v>
      </c>
      <c r="E2963" s="361" t="s">
        <v>6534</v>
      </c>
    </row>
    <row r="2964" spans="1:5" x14ac:dyDescent="0.25">
      <c r="A2964">
        <v>36408</v>
      </c>
      <c r="B2964" t="s">
        <v>6535</v>
      </c>
      <c r="C2964" t="s">
        <v>208</v>
      </c>
      <c r="D2964" t="s">
        <v>209</v>
      </c>
      <c r="E2964" s="361" t="s">
        <v>6536</v>
      </c>
    </row>
    <row r="2965" spans="1:5" x14ac:dyDescent="0.25">
      <c r="A2965">
        <v>36481</v>
      </c>
      <c r="B2965" t="s">
        <v>6537</v>
      </c>
      <c r="C2965" t="s">
        <v>208</v>
      </c>
      <c r="D2965" t="s">
        <v>209</v>
      </c>
      <c r="E2965" s="361" t="s">
        <v>6538</v>
      </c>
    </row>
    <row r="2966" spans="1:5" x14ac:dyDescent="0.25">
      <c r="A2966">
        <v>36482</v>
      </c>
      <c r="B2966" t="s">
        <v>6539</v>
      </c>
      <c r="C2966" t="s">
        <v>208</v>
      </c>
      <c r="D2966" t="s">
        <v>209</v>
      </c>
      <c r="E2966" s="361" t="s">
        <v>6540</v>
      </c>
    </row>
    <row r="2967" spans="1:5" x14ac:dyDescent="0.25">
      <c r="A2967">
        <v>36483</v>
      </c>
      <c r="B2967" t="s">
        <v>6541</v>
      </c>
      <c r="C2967" t="s">
        <v>208</v>
      </c>
      <c r="D2967" t="s">
        <v>209</v>
      </c>
      <c r="E2967" s="361" t="s">
        <v>6542</v>
      </c>
    </row>
    <row r="2968" spans="1:5" x14ac:dyDescent="0.25">
      <c r="A2968">
        <v>36484</v>
      </c>
      <c r="B2968" t="s">
        <v>6543</v>
      </c>
      <c r="C2968" t="s">
        <v>208</v>
      </c>
      <c r="D2968" t="s">
        <v>209</v>
      </c>
      <c r="E2968" s="361" t="s">
        <v>1569</v>
      </c>
    </row>
    <row r="2969" spans="1:5" x14ac:dyDescent="0.25">
      <c r="A2969">
        <v>36485</v>
      </c>
      <c r="B2969" t="s">
        <v>6544</v>
      </c>
      <c r="C2969" t="s">
        <v>208</v>
      </c>
      <c r="D2969" t="s">
        <v>209</v>
      </c>
      <c r="E2969" s="361" t="s">
        <v>1570</v>
      </c>
    </row>
    <row r="2970" spans="1:5" x14ac:dyDescent="0.25">
      <c r="A2970">
        <v>36486</v>
      </c>
      <c r="B2970" t="s">
        <v>6545</v>
      </c>
      <c r="C2970" t="s">
        <v>208</v>
      </c>
      <c r="D2970" t="s">
        <v>209</v>
      </c>
      <c r="E2970" s="361" t="s">
        <v>1571</v>
      </c>
    </row>
    <row r="2971" spans="1:5" x14ac:dyDescent="0.25">
      <c r="A2971">
        <v>36487</v>
      </c>
      <c r="B2971" t="s">
        <v>6546</v>
      </c>
      <c r="C2971" t="s">
        <v>208</v>
      </c>
      <c r="D2971" t="s">
        <v>209</v>
      </c>
      <c r="E2971" s="361" t="s">
        <v>1572</v>
      </c>
    </row>
    <row r="2972" spans="1:5" x14ac:dyDescent="0.25">
      <c r="A2972">
        <v>36491</v>
      </c>
      <c r="B2972" t="s">
        <v>6547</v>
      </c>
      <c r="C2972" t="s">
        <v>208</v>
      </c>
      <c r="D2972" t="s">
        <v>209</v>
      </c>
      <c r="E2972" s="361" t="s">
        <v>1573</v>
      </c>
    </row>
    <row r="2973" spans="1:5" x14ac:dyDescent="0.25">
      <c r="A2973">
        <v>36492</v>
      </c>
      <c r="B2973" t="s">
        <v>6548</v>
      </c>
      <c r="C2973" t="s">
        <v>208</v>
      </c>
      <c r="D2973" t="s">
        <v>209</v>
      </c>
      <c r="E2973" s="361" t="s">
        <v>1574</v>
      </c>
    </row>
    <row r="2974" spans="1:5" x14ac:dyDescent="0.25">
      <c r="A2974">
        <v>36493</v>
      </c>
      <c r="B2974" t="s">
        <v>6549</v>
      </c>
      <c r="C2974" t="s">
        <v>208</v>
      </c>
      <c r="D2974" t="s">
        <v>209</v>
      </c>
      <c r="E2974" s="361" t="s">
        <v>1575</v>
      </c>
    </row>
    <row r="2975" spans="1:5" x14ac:dyDescent="0.25">
      <c r="A2975">
        <v>36494</v>
      </c>
      <c r="B2975" t="s">
        <v>6550</v>
      </c>
      <c r="C2975" t="s">
        <v>208</v>
      </c>
      <c r="D2975" t="s">
        <v>209</v>
      </c>
      <c r="E2975" s="361" t="s">
        <v>1576</v>
      </c>
    </row>
    <row r="2976" spans="1:5" x14ac:dyDescent="0.25">
      <c r="A2976">
        <v>36496</v>
      </c>
      <c r="B2976" t="s">
        <v>6551</v>
      </c>
      <c r="C2976" t="s">
        <v>208</v>
      </c>
      <c r="D2976" t="s">
        <v>209</v>
      </c>
      <c r="E2976" s="361" t="s">
        <v>1577</v>
      </c>
    </row>
    <row r="2977" spans="1:5" x14ac:dyDescent="0.25">
      <c r="A2977">
        <v>36497</v>
      </c>
      <c r="B2977" t="s">
        <v>6552</v>
      </c>
      <c r="C2977" t="s">
        <v>208</v>
      </c>
      <c r="D2977" t="s">
        <v>209</v>
      </c>
      <c r="E2977" s="361" t="s">
        <v>1578</v>
      </c>
    </row>
    <row r="2978" spans="1:5" x14ac:dyDescent="0.25">
      <c r="A2978">
        <v>36498</v>
      </c>
      <c r="B2978" t="s">
        <v>6553</v>
      </c>
      <c r="C2978" t="s">
        <v>208</v>
      </c>
      <c r="D2978" t="s">
        <v>209</v>
      </c>
      <c r="E2978" s="361" t="s">
        <v>6554</v>
      </c>
    </row>
    <row r="2979" spans="1:5" x14ac:dyDescent="0.25">
      <c r="A2979">
        <v>36499</v>
      </c>
      <c r="B2979" t="s">
        <v>6555</v>
      </c>
      <c r="C2979" t="s">
        <v>208</v>
      </c>
      <c r="D2979" t="s">
        <v>209</v>
      </c>
      <c r="E2979" s="361" t="s">
        <v>6556</v>
      </c>
    </row>
    <row r="2980" spans="1:5" x14ac:dyDescent="0.25">
      <c r="A2980">
        <v>36500</v>
      </c>
      <c r="B2980" t="s">
        <v>6557</v>
      </c>
      <c r="C2980" t="s">
        <v>208</v>
      </c>
      <c r="D2980" t="s">
        <v>209</v>
      </c>
      <c r="E2980" s="361" t="s">
        <v>6558</v>
      </c>
    </row>
    <row r="2981" spans="1:5" x14ac:dyDescent="0.25">
      <c r="A2981">
        <v>36501</v>
      </c>
      <c r="B2981" t="s">
        <v>6559</v>
      </c>
      <c r="C2981" t="s">
        <v>208</v>
      </c>
      <c r="D2981" t="s">
        <v>209</v>
      </c>
      <c r="E2981" s="361" t="s">
        <v>6560</v>
      </c>
    </row>
    <row r="2982" spans="1:5" x14ac:dyDescent="0.25">
      <c r="A2982">
        <v>36502</v>
      </c>
      <c r="B2982" t="s">
        <v>6561</v>
      </c>
      <c r="C2982" t="s">
        <v>208</v>
      </c>
      <c r="D2982" t="s">
        <v>206</v>
      </c>
      <c r="E2982" s="361" t="s">
        <v>6562</v>
      </c>
    </row>
    <row r="2983" spans="1:5" x14ac:dyDescent="0.25">
      <c r="A2983">
        <v>36503</v>
      </c>
      <c r="B2983" t="s">
        <v>6563</v>
      </c>
      <c r="C2983" t="s">
        <v>208</v>
      </c>
      <c r="D2983" t="s">
        <v>206</v>
      </c>
      <c r="E2983" s="361" t="s">
        <v>6564</v>
      </c>
    </row>
    <row r="2984" spans="1:5" x14ac:dyDescent="0.25">
      <c r="A2984">
        <v>36508</v>
      </c>
      <c r="B2984" t="s">
        <v>6565</v>
      </c>
      <c r="C2984" t="s">
        <v>208</v>
      </c>
      <c r="D2984" t="s">
        <v>209</v>
      </c>
      <c r="E2984" s="361" t="s">
        <v>6566</v>
      </c>
    </row>
    <row r="2985" spans="1:5" x14ac:dyDescent="0.25">
      <c r="A2985">
        <v>36509</v>
      </c>
      <c r="B2985" t="s">
        <v>6567</v>
      </c>
      <c r="C2985" t="s">
        <v>208</v>
      </c>
      <c r="D2985" t="s">
        <v>209</v>
      </c>
      <c r="E2985" s="361" t="s">
        <v>6568</v>
      </c>
    </row>
    <row r="2986" spans="1:5" x14ac:dyDescent="0.25">
      <c r="A2986">
        <v>36510</v>
      </c>
      <c r="B2986" t="s">
        <v>6569</v>
      </c>
      <c r="C2986" t="s">
        <v>208</v>
      </c>
      <c r="D2986" t="s">
        <v>209</v>
      </c>
      <c r="E2986" s="361" t="s">
        <v>6570</v>
      </c>
    </row>
    <row r="2987" spans="1:5" x14ac:dyDescent="0.25">
      <c r="A2987">
        <v>36511</v>
      </c>
      <c r="B2987" t="s">
        <v>6571</v>
      </c>
      <c r="C2987" t="s">
        <v>208</v>
      </c>
      <c r="D2987" t="s">
        <v>209</v>
      </c>
      <c r="E2987" s="361" t="s">
        <v>6572</v>
      </c>
    </row>
    <row r="2988" spans="1:5" x14ac:dyDescent="0.25">
      <c r="A2988">
        <v>36512</v>
      </c>
      <c r="B2988" t="s">
        <v>6573</v>
      </c>
      <c r="C2988" t="s">
        <v>208</v>
      </c>
      <c r="D2988" t="s">
        <v>209</v>
      </c>
      <c r="E2988" s="361" t="s">
        <v>6574</v>
      </c>
    </row>
    <row r="2989" spans="1:5" x14ac:dyDescent="0.25">
      <c r="A2989">
        <v>36513</v>
      </c>
      <c r="B2989" t="s">
        <v>6575</v>
      </c>
      <c r="C2989" t="s">
        <v>208</v>
      </c>
      <c r="D2989" t="s">
        <v>209</v>
      </c>
      <c r="E2989" s="361" t="s">
        <v>6576</v>
      </c>
    </row>
    <row r="2990" spans="1:5" x14ac:dyDescent="0.25">
      <c r="A2990">
        <v>36514</v>
      </c>
      <c r="B2990" t="s">
        <v>6577</v>
      </c>
      <c r="C2990" t="s">
        <v>208</v>
      </c>
      <c r="D2990" t="s">
        <v>209</v>
      </c>
      <c r="E2990" s="361" t="s">
        <v>6578</v>
      </c>
    </row>
    <row r="2991" spans="1:5" x14ac:dyDescent="0.25">
      <c r="A2991">
        <v>36515</v>
      </c>
      <c r="B2991" t="s">
        <v>6579</v>
      </c>
      <c r="C2991" t="s">
        <v>208</v>
      </c>
      <c r="D2991" t="s">
        <v>209</v>
      </c>
      <c r="E2991" s="361" t="s">
        <v>6580</v>
      </c>
    </row>
    <row r="2992" spans="1:5" x14ac:dyDescent="0.25">
      <c r="A2992">
        <v>36516</v>
      </c>
      <c r="B2992" t="s">
        <v>6581</v>
      </c>
      <c r="C2992" t="s">
        <v>208</v>
      </c>
      <c r="D2992" t="s">
        <v>209</v>
      </c>
      <c r="E2992" s="361" t="s">
        <v>6582</v>
      </c>
    </row>
    <row r="2993" spans="1:5" x14ac:dyDescent="0.25">
      <c r="A2993">
        <v>36517</v>
      </c>
      <c r="B2993" t="s">
        <v>6583</v>
      </c>
      <c r="C2993" t="s">
        <v>208</v>
      </c>
      <c r="D2993" t="s">
        <v>209</v>
      </c>
      <c r="E2993" s="361" t="s">
        <v>1579</v>
      </c>
    </row>
    <row r="2994" spans="1:5" x14ac:dyDescent="0.25">
      <c r="A2994">
        <v>36518</v>
      </c>
      <c r="B2994" t="s">
        <v>6584</v>
      </c>
      <c r="C2994" t="s">
        <v>208</v>
      </c>
      <c r="D2994" t="s">
        <v>209</v>
      </c>
      <c r="E2994" s="361" t="s">
        <v>1580</v>
      </c>
    </row>
    <row r="2995" spans="1:5" x14ac:dyDescent="0.25">
      <c r="A2995">
        <v>36520</v>
      </c>
      <c r="B2995" t="s">
        <v>6585</v>
      </c>
      <c r="C2995" t="s">
        <v>208</v>
      </c>
      <c r="D2995" t="s">
        <v>206</v>
      </c>
      <c r="E2995" s="361" t="s">
        <v>6586</v>
      </c>
    </row>
    <row r="2996" spans="1:5" x14ac:dyDescent="0.25">
      <c r="A2996">
        <v>36521</v>
      </c>
      <c r="B2996" t="s">
        <v>6587</v>
      </c>
      <c r="C2996" t="s">
        <v>208</v>
      </c>
      <c r="D2996" t="s">
        <v>206</v>
      </c>
      <c r="E2996" s="361" t="s">
        <v>6588</v>
      </c>
    </row>
    <row r="2997" spans="1:5" x14ac:dyDescent="0.25">
      <c r="A2997">
        <v>36522</v>
      </c>
      <c r="B2997" t="s">
        <v>6589</v>
      </c>
      <c r="C2997" t="s">
        <v>208</v>
      </c>
      <c r="D2997" t="s">
        <v>209</v>
      </c>
      <c r="E2997" s="361" t="s">
        <v>1581</v>
      </c>
    </row>
    <row r="2998" spans="1:5" x14ac:dyDescent="0.25">
      <c r="A2998">
        <v>36523</v>
      </c>
      <c r="B2998" t="s">
        <v>6590</v>
      </c>
      <c r="C2998" t="s">
        <v>208</v>
      </c>
      <c r="D2998" t="s">
        <v>209</v>
      </c>
      <c r="E2998" s="361" t="s">
        <v>1582</v>
      </c>
    </row>
    <row r="2999" spans="1:5" x14ac:dyDescent="0.25">
      <c r="A2999">
        <v>36524</v>
      </c>
      <c r="B2999" t="s">
        <v>6591</v>
      </c>
      <c r="C2999" t="s">
        <v>208</v>
      </c>
      <c r="D2999" t="s">
        <v>209</v>
      </c>
      <c r="E2999" s="361" t="s">
        <v>1583</v>
      </c>
    </row>
    <row r="3000" spans="1:5" x14ac:dyDescent="0.25">
      <c r="A3000">
        <v>36525</v>
      </c>
      <c r="B3000" t="s">
        <v>6592</v>
      </c>
      <c r="C3000" t="s">
        <v>208</v>
      </c>
      <c r="D3000" t="s">
        <v>209</v>
      </c>
      <c r="E3000" s="361" t="s">
        <v>1584</v>
      </c>
    </row>
    <row r="3001" spans="1:5" x14ac:dyDescent="0.25">
      <c r="A3001">
        <v>36526</v>
      </c>
      <c r="B3001" t="s">
        <v>6593</v>
      </c>
      <c r="C3001" t="s">
        <v>208</v>
      </c>
      <c r="D3001" t="s">
        <v>209</v>
      </c>
      <c r="E3001" s="361" t="s">
        <v>1585</v>
      </c>
    </row>
    <row r="3002" spans="1:5" x14ac:dyDescent="0.25">
      <c r="A3002">
        <v>36527</v>
      </c>
      <c r="B3002" t="s">
        <v>6594</v>
      </c>
      <c r="C3002" t="s">
        <v>208</v>
      </c>
      <c r="D3002" t="s">
        <v>209</v>
      </c>
      <c r="E3002" s="361" t="s">
        <v>1586</v>
      </c>
    </row>
    <row r="3003" spans="1:5" x14ac:dyDescent="0.25">
      <c r="A3003">
        <v>36529</v>
      </c>
      <c r="B3003" t="s">
        <v>6595</v>
      </c>
      <c r="C3003" t="s">
        <v>208</v>
      </c>
      <c r="D3003" t="s">
        <v>209</v>
      </c>
      <c r="E3003" s="361" t="s">
        <v>1587</v>
      </c>
    </row>
    <row r="3004" spans="1:5" x14ac:dyDescent="0.25">
      <c r="A3004">
        <v>36530</v>
      </c>
      <c r="B3004" t="s">
        <v>6596</v>
      </c>
      <c r="C3004" t="s">
        <v>208</v>
      </c>
      <c r="D3004" t="s">
        <v>209</v>
      </c>
      <c r="E3004" s="361" t="s">
        <v>6597</v>
      </c>
    </row>
    <row r="3005" spans="1:5" x14ac:dyDescent="0.25">
      <c r="A3005">
        <v>36531</v>
      </c>
      <c r="B3005" t="s">
        <v>6598</v>
      </c>
      <c r="C3005" t="s">
        <v>208</v>
      </c>
      <c r="D3005" t="s">
        <v>209</v>
      </c>
      <c r="E3005" s="361" t="s">
        <v>6599</v>
      </c>
    </row>
    <row r="3006" spans="1:5" x14ac:dyDescent="0.25">
      <c r="A3006">
        <v>36532</v>
      </c>
      <c r="B3006" t="s">
        <v>6600</v>
      </c>
      <c r="C3006" t="s">
        <v>208</v>
      </c>
      <c r="D3006" t="s">
        <v>209</v>
      </c>
      <c r="E3006" s="361" t="s">
        <v>6601</v>
      </c>
    </row>
    <row r="3007" spans="1:5" x14ac:dyDescent="0.25">
      <c r="A3007">
        <v>36533</v>
      </c>
      <c r="B3007" t="s">
        <v>6602</v>
      </c>
      <c r="C3007" t="s">
        <v>208</v>
      </c>
      <c r="D3007" t="s">
        <v>209</v>
      </c>
      <c r="E3007" s="361" t="s">
        <v>6603</v>
      </c>
    </row>
    <row r="3008" spans="1:5" x14ac:dyDescent="0.25">
      <c r="A3008">
        <v>36782</v>
      </c>
      <c r="B3008" t="s">
        <v>6604</v>
      </c>
      <c r="C3008" t="s">
        <v>224</v>
      </c>
      <c r="D3008" t="s">
        <v>209</v>
      </c>
      <c r="E3008" s="361" t="s">
        <v>1588</v>
      </c>
    </row>
    <row r="3009" spans="1:5" x14ac:dyDescent="0.25">
      <c r="A3009">
        <v>36785</v>
      </c>
      <c r="B3009" t="s">
        <v>6605</v>
      </c>
      <c r="C3009" t="s">
        <v>224</v>
      </c>
      <c r="D3009" t="s">
        <v>209</v>
      </c>
      <c r="E3009" s="361" t="s">
        <v>1589</v>
      </c>
    </row>
    <row r="3010" spans="1:5" x14ac:dyDescent="0.25">
      <c r="A3010">
        <v>36786</v>
      </c>
      <c r="B3010" t="s">
        <v>6606</v>
      </c>
      <c r="C3010" t="s">
        <v>224</v>
      </c>
      <c r="D3010" t="s">
        <v>209</v>
      </c>
      <c r="E3010" s="361" t="s">
        <v>1590</v>
      </c>
    </row>
    <row r="3011" spans="1:5" x14ac:dyDescent="0.25">
      <c r="A3011">
        <v>36789</v>
      </c>
      <c r="B3011" t="s">
        <v>6607</v>
      </c>
      <c r="C3011" t="s">
        <v>208</v>
      </c>
      <c r="D3011" t="s">
        <v>206</v>
      </c>
      <c r="E3011" s="361" t="s">
        <v>503</v>
      </c>
    </row>
    <row r="3012" spans="1:5" x14ac:dyDescent="0.25">
      <c r="A3012">
        <v>36790</v>
      </c>
      <c r="B3012" t="s">
        <v>6608</v>
      </c>
      <c r="C3012" t="s">
        <v>208</v>
      </c>
      <c r="D3012" t="s">
        <v>206</v>
      </c>
      <c r="E3012" s="361" t="s">
        <v>6609</v>
      </c>
    </row>
    <row r="3013" spans="1:5" x14ac:dyDescent="0.25">
      <c r="A3013">
        <v>36791</v>
      </c>
      <c r="B3013" t="s">
        <v>6610</v>
      </c>
      <c r="C3013" t="s">
        <v>208</v>
      </c>
      <c r="D3013" t="s">
        <v>206</v>
      </c>
      <c r="E3013" s="361" t="s">
        <v>6611</v>
      </c>
    </row>
    <row r="3014" spans="1:5" x14ac:dyDescent="0.25">
      <c r="A3014">
        <v>36792</v>
      </c>
      <c r="B3014" t="s">
        <v>6612</v>
      </c>
      <c r="C3014" t="s">
        <v>208</v>
      </c>
      <c r="D3014" t="s">
        <v>206</v>
      </c>
      <c r="E3014" s="361" t="s">
        <v>6613</v>
      </c>
    </row>
    <row r="3015" spans="1:5" x14ac:dyDescent="0.25">
      <c r="A3015">
        <v>36793</v>
      </c>
      <c r="B3015" t="s">
        <v>6614</v>
      </c>
      <c r="C3015" t="s">
        <v>208</v>
      </c>
      <c r="D3015" t="s">
        <v>206</v>
      </c>
      <c r="E3015" s="361" t="s">
        <v>6615</v>
      </c>
    </row>
    <row r="3016" spans="1:5" x14ac:dyDescent="0.25">
      <c r="A3016">
        <v>36794</v>
      </c>
      <c r="B3016" t="s">
        <v>6616</v>
      </c>
      <c r="C3016" t="s">
        <v>208</v>
      </c>
      <c r="D3016" t="s">
        <v>206</v>
      </c>
      <c r="E3016" s="361" t="s">
        <v>6617</v>
      </c>
    </row>
    <row r="3017" spans="1:5" x14ac:dyDescent="0.25">
      <c r="A3017">
        <v>36795</v>
      </c>
      <c r="B3017" t="s">
        <v>6618</v>
      </c>
      <c r="C3017" t="s">
        <v>208</v>
      </c>
      <c r="D3017" t="s">
        <v>206</v>
      </c>
      <c r="E3017" s="361" t="s">
        <v>6619</v>
      </c>
    </row>
    <row r="3018" spans="1:5" x14ac:dyDescent="0.25">
      <c r="A3018">
        <v>36796</v>
      </c>
      <c r="B3018" t="s">
        <v>6620</v>
      </c>
      <c r="C3018" t="s">
        <v>208</v>
      </c>
      <c r="D3018" t="s">
        <v>206</v>
      </c>
      <c r="E3018" s="361" t="s">
        <v>6621</v>
      </c>
    </row>
    <row r="3019" spans="1:5" x14ac:dyDescent="0.25">
      <c r="A3019">
        <v>36797</v>
      </c>
      <c r="B3019" t="s">
        <v>6622</v>
      </c>
      <c r="C3019" t="s">
        <v>208</v>
      </c>
      <c r="D3019" t="s">
        <v>206</v>
      </c>
      <c r="E3019" s="361" t="s">
        <v>1591</v>
      </c>
    </row>
    <row r="3020" spans="1:5" x14ac:dyDescent="0.25">
      <c r="A3020">
        <v>36799</v>
      </c>
      <c r="B3020" t="s">
        <v>6623</v>
      </c>
      <c r="C3020" t="s">
        <v>208</v>
      </c>
      <c r="D3020" t="s">
        <v>206</v>
      </c>
      <c r="E3020" s="361" t="s">
        <v>1592</v>
      </c>
    </row>
    <row r="3021" spans="1:5" x14ac:dyDescent="0.25">
      <c r="A3021">
        <v>36800</v>
      </c>
      <c r="B3021" t="s">
        <v>6624</v>
      </c>
      <c r="C3021" t="s">
        <v>208</v>
      </c>
      <c r="D3021" t="s">
        <v>206</v>
      </c>
      <c r="E3021" s="361" t="s">
        <v>6625</v>
      </c>
    </row>
    <row r="3022" spans="1:5" x14ac:dyDescent="0.25">
      <c r="A3022">
        <v>36801</v>
      </c>
      <c r="B3022" t="s">
        <v>6626</v>
      </c>
      <c r="C3022" t="s">
        <v>208</v>
      </c>
      <c r="D3022" t="s">
        <v>206</v>
      </c>
      <c r="E3022" s="361" t="s">
        <v>6627</v>
      </c>
    </row>
    <row r="3023" spans="1:5" x14ac:dyDescent="0.25">
      <c r="A3023">
        <v>36870</v>
      </c>
      <c r="B3023" t="s">
        <v>6628</v>
      </c>
      <c r="C3023" t="s">
        <v>203</v>
      </c>
      <c r="D3023" t="s">
        <v>206</v>
      </c>
      <c r="E3023" s="361" t="s">
        <v>1594</v>
      </c>
    </row>
    <row r="3024" spans="1:5" x14ac:dyDescent="0.25">
      <c r="A3024">
        <v>36880</v>
      </c>
      <c r="B3024" t="s">
        <v>6629</v>
      </c>
      <c r="C3024" t="s">
        <v>203</v>
      </c>
      <c r="D3024" t="s">
        <v>206</v>
      </c>
      <c r="E3024" s="361" t="s">
        <v>735</v>
      </c>
    </row>
    <row r="3025" spans="1:5" x14ac:dyDescent="0.25">
      <c r="A3025">
        <v>36881</v>
      </c>
      <c r="B3025" t="s">
        <v>6630</v>
      </c>
      <c r="C3025" t="s">
        <v>214</v>
      </c>
      <c r="D3025" t="s">
        <v>206</v>
      </c>
      <c r="E3025" s="361" t="s">
        <v>6631</v>
      </c>
    </row>
    <row r="3026" spans="1:5" x14ac:dyDescent="0.25">
      <c r="A3026">
        <v>36882</v>
      </c>
      <c r="B3026" t="s">
        <v>6632</v>
      </c>
      <c r="C3026" t="s">
        <v>214</v>
      </c>
      <c r="D3026" t="s">
        <v>206</v>
      </c>
      <c r="E3026" s="361" t="s">
        <v>6633</v>
      </c>
    </row>
    <row r="3027" spans="1:5" x14ac:dyDescent="0.25">
      <c r="A3027">
        <v>36886</v>
      </c>
      <c r="B3027" t="s">
        <v>6634</v>
      </c>
      <c r="C3027" t="s">
        <v>203</v>
      </c>
      <c r="D3027" t="s">
        <v>206</v>
      </c>
      <c r="E3027" s="361" t="s">
        <v>784</v>
      </c>
    </row>
    <row r="3028" spans="1:5" x14ac:dyDescent="0.25">
      <c r="A3028">
        <v>36887</v>
      </c>
      <c r="B3028" t="s">
        <v>6635</v>
      </c>
      <c r="C3028" t="s">
        <v>214</v>
      </c>
      <c r="D3028" t="s">
        <v>206</v>
      </c>
      <c r="E3028" s="361" t="s">
        <v>873</v>
      </c>
    </row>
    <row r="3029" spans="1:5" x14ac:dyDescent="0.25">
      <c r="A3029">
        <v>36888</v>
      </c>
      <c r="B3029" t="s">
        <v>6636</v>
      </c>
      <c r="C3029" t="s">
        <v>213</v>
      </c>
      <c r="D3029" t="s">
        <v>206</v>
      </c>
      <c r="E3029" s="361" t="s">
        <v>6637</v>
      </c>
    </row>
    <row r="3030" spans="1:5" x14ac:dyDescent="0.25">
      <c r="A3030">
        <v>36896</v>
      </c>
      <c r="B3030" t="s">
        <v>6638</v>
      </c>
      <c r="C3030" t="s">
        <v>208</v>
      </c>
      <c r="D3030" t="s">
        <v>204</v>
      </c>
      <c r="E3030" s="361" t="s">
        <v>6639</v>
      </c>
    </row>
    <row r="3031" spans="1:5" x14ac:dyDescent="0.25">
      <c r="A3031">
        <v>36897</v>
      </c>
      <c r="B3031" t="s">
        <v>6640</v>
      </c>
      <c r="C3031" t="s">
        <v>208</v>
      </c>
      <c r="D3031" t="s">
        <v>206</v>
      </c>
      <c r="E3031" s="361" t="s">
        <v>6641</v>
      </c>
    </row>
    <row r="3032" spans="1:5" x14ac:dyDescent="0.25">
      <c r="A3032">
        <v>37103</v>
      </c>
      <c r="B3032" t="s">
        <v>6642</v>
      </c>
      <c r="C3032" t="s">
        <v>208</v>
      </c>
      <c r="D3032" t="s">
        <v>206</v>
      </c>
      <c r="E3032" s="361" t="s">
        <v>6643</v>
      </c>
    </row>
    <row r="3033" spans="1:5" x14ac:dyDescent="0.25">
      <c r="A3033">
        <v>37104</v>
      </c>
      <c r="B3033" t="s">
        <v>6644</v>
      </c>
      <c r="C3033" t="s">
        <v>208</v>
      </c>
      <c r="D3033" t="s">
        <v>206</v>
      </c>
      <c r="E3033" s="361" t="s">
        <v>6645</v>
      </c>
    </row>
    <row r="3034" spans="1:5" x14ac:dyDescent="0.25">
      <c r="A3034">
        <v>37105</v>
      </c>
      <c r="B3034" t="s">
        <v>6646</v>
      </c>
      <c r="C3034" t="s">
        <v>208</v>
      </c>
      <c r="D3034" t="s">
        <v>206</v>
      </c>
      <c r="E3034" s="361" t="s">
        <v>6647</v>
      </c>
    </row>
    <row r="3035" spans="1:5" x14ac:dyDescent="0.25">
      <c r="A3035">
        <v>37106</v>
      </c>
      <c r="B3035" t="s">
        <v>6648</v>
      </c>
      <c r="C3035" t="s">
        <v>208</v>
      </c>
      <c r="D3035" t="s">
        <v>206</v>
      </c>
      <c r="E3035" s="361" t="s">
        <v>6649</v>
      </c>
    </row>
    <row r="3036" spans="1:5" x14ac:dyDescent="0.25">
      <c r="A3036">
        <v>37107</v>
      </c>
      <c r="B3036" t="s">
        <v>6650</v>
      </c>
      <c r="C3036" t="s">
        <v>208</v>
      </c>
      <c r="D3036" t="s">
        <v>206</v>
      </c>
      <c r="E3036" s="361" t="s">
        <v>657</v>
      </c>
    </row>
    <row r="3037" spans="1:5" x14ac:dyDescent="0.25">
      <c r="A3037">
        <v>37329</v>
      </c>
      <c r="B3037" t="s">
        <v>6651</v>
      </c>
      <c r="C3037" t="s">
        <v>203</v>
      </c>
      <c r="D3037" t="s">
        <v>206</v>
      </c>
      <c r="E3037" s="361" t="s">
        <v>6652</v>
      </c>
    </row>
    <row r="3038" spans="1:5" x14ac:dyDescent="0.25">
      <c r="A3038">
        <v>37370</v>
      </c>
      <c r="B3038" t="s">
        <v>6653</v>
      </c>
      <c r="C3038" t="s">
        <v>212</v>
      </c>
      <c r="D3038" t="s">
        <v>204</v>
      </c>
      <c r="E3038" s="361" t="s">
        <v>722</v>
      </c>
    </row>
    <row r="3039" spans="1:5" x14ac:dyDescent="0.25">
      <c r="A3039">
        <v>37371</v>
      </c>
      <c r="B3039" t="s">
        <v>6654</v>
      </c>
      <c r="C3039" t="s">
        <v>212</v>
      </c>
      <c r="D3039" t="s">
        <v>204</v>
      </c>
      <c r="E3039" s="361" t="s">
        <v>843</v>
      </c>
    </row>
    <row r="3040" spans="1:5" x14ac:dyDescent="0.25">
      <c r="A3040">
        <v>37372</v>
      </c>
      <c r="B3040" t="s">
        <v>6655</v>
      </c>
      <c r="C3040" t="s">
        <v>212</v>
      </c>
      <c r="D3040" t="s">
        <v>204</v>
      </c>
      <c r="E3040" s="361" t="s">
        <v>523</v>
      </c>
    </row>
    <row r="3041" spans="1:5" x14ac:dyDescent="0.25">
      <c r="A3041">
        <v>37373</v>
      </c>
      <c r="B3041" t="s">
        <v>6656</v>
      </c>
      <c r="C3041" t="s">
        <v>212</v>
      </c>
      <c r="D3041" t="s">
        <v>204</v>
      </c>
      <c r="E3041" s="361" t="s">
        <v>526</v>
      </c>
    </row>
    <row r="3042" spans="1:5" x14ac:dyDescent="0.25">
      <c r="A3042">
        <v>37394</v>
      </c>
      <c r="B3042" t="s">
        <v>6657</v>
      </c>
      <c r="C3042" t="s">
        <v>222</v>
      </c>
      <c r="D3042" t="s">
        <v>209</v>
      </c>
      <c r="E3042" s="361" t="s">
        <v>6658</v>
      </c>
    </row>
    <row r="3043" spans="1:5" x14ac:dyDescent="0.25">
      <c r="A3043">
        <v>37395</v>
      </c>
      <c r="B3043" t="s">
        <v>6659</v>
      </c>
      <c r="C3043" t="s">
        <v>222</v>
      </c>
      <c r="D3043" t="s">
        <v>209</v>
      </c>
      <c r="E3043" s="361" t="s">
        <v>6660</v>
      </c>
    </row>
    <row r="3044" spans="1:5" x14ac:dyDescent="0.25">
      <c r="A3044">
        <v>37396</v>
      </c>
      <c r="B3044" t="s">
        <v>6661</v>
      </c>
      <c r="C3044" t="s">
        <v>222</v>
      </c>
      <c r="D3044" t="s">
        <v>209</v>
      </c>
      <c r="E3044" s="361" t="s">
        <v>6662</v>
      </c>
    </row>
    <row r="3045" spans="1:5" x14ac:dyDescent="0.25">
      <c r="A3045">
        <v>37397</v>
      </c>
      <c r="B3045" t="s">
        <v>6663</v>
      </c>
      <c r="C3045" t="s">
        <v>222</v>
      </c>
      <c r="D3045" t="s">
        <v>209</v>
      </c>
      <c r="E3045" s="361" t="s">
        <v>6664</v>
      </c>
    </row>
    <row r="3046" spans="1:5" x14ac:dyDescent="0.25">
      <c r="A3046">
        <v>37399</v>
      </c>
      <c r="B3046" t="s">
        <v>6665</v>
      </c>
      <c r="C3046" t="s">
        <v>208</v>
      </c>
      <c r="D3046" t="s">
        <v>206</v>
      </c>
      <c r="E3046" s="361" t="s">
        <v>1598</v>
      </c>
    </row>
    <row r="3047" spans="1:5" x14ac:dyDescent="0.25">
      <c r="A3047">
        <v>37400</v>
      </c>
      <c r="B3047" t="s">
        <v>6666</v>
      </c>
      <c r="C3047" t="s">
        <v>208</v>
      </c>
      <c r="D3047" t="s">
        <v>206</v>
      </c>
      <c r="E3047" s="361" t="s">
        <v>6667</v>
      </c>
    </row>
    <row r="3048" spans="1:5" x14ac:dyDescent="0.25">
      <c r="A3048">
        <v>37401</v>
      </c>
      <c r="B3048" t="s">
        <v>6668</v>
      </c>
      <c r="C3048" t="s">
        <v>208</v>
      </c>
      <c r="D3048" t="s">
        <v>206</v>
      </c>
      <c r="E3048" s="361" t="s">
        <v>6667</v>
      </c>
    </row>
    <row r="3049" spans="1:5" x14ac:dyDescent="0.25">
      <c r="A3049">
        <v>37404</v>
      </c>
      <c r="B3049" t="s">
        <v>6669</v>
      </c>
      <c r="C3049" t="s">
        <v>213</v>
      </c>
      <c r="D3049" t="s">
        <v>206</v>
      </c>
      <c r="E3049" s="361" t="s">
        <v>6670</v>
      </c>
    </row>
    <row r="3050" spans="1:5" x14ac:dyDescent="0.25">
      <c r="A3050">
        <v>37409</v>
      </c>
      <c r="B3050" t="s">
        <v>6671</v>
      </c>
      <c r="C3050" t="s">
        <v>203</v>
      </c>
      <c r="D3050" t="s">
        <v>206</v>
      </c>
      <c r="E3050" s="361" t="s">
        <v>6141</v>
      </c>
    </row>
    <row r="3051" spans="1:5" x14ac:dyDescent="0.25">
      <c r="A3051">
        <v>37410</v>
      </c>
      <c r="B3051" t="s">
        <v>6672</v>
      </c>
      <c r="C3051" t="s">
        <v>203</v>
      </c>
      <c r="D3051" t="s">
        <v>206</v>
      </c>
      <c r="E3051" s="361" t="s">
        <v>6146</v>
      </c>
    </row>
    <row r="3052" spans="1:5" x14ac:dyDescent="0.25">
      <c r="A3052">
        <v>37411</v>
      </c>
      <c r="B3052" t="s">
        <v>6673</v>
      </c>
      <c r="C3052" t="s">
        <v>214</v>
      </c>
      <c r="D3052" t="s">
        <v>206</v>
      </c>
      <c r="E3052" s="361" t="s">
        <v>474</v>
      </c>
    </row>
    <row r="3053" spans="1:5" x14ac:dyDescent="0.25">
      <c r="A3053">
        <v>37412</v>
      </c>
      <c r="B3053" t="s">
        <v>6674</v>
      </c>
      <c r="C3053" t="s">
        <v>208</v>
      </c>
      <c r="D3053" t="s">
        <v>206</v>
      </c>
      <c r="E3053" s="361" t="s">
        <v>6675</v>
      </c>
    </row>
    <row r="3054" spans="1:5" x14ac:dyDescent="0.25">
      <c r="A3054">
        <v>37413</v>
      </c>
      <c r="B3054" t="s">
        <v>6676</v>
      </c>
      <c r="C3054" t="s">
        <v>208</v>
      </c>
      <c r="D3054" t="s">
        <v>209</v>
      </c>
      <c r="E3054" s="361" t="s">
        <v>6122</v>
      </c>
    </row>
    <row r="3055" spans="1:5" x14ac:dyDescent="0.25">
      <c r="A3055">
        <v>37414</v>
      </c>
      <c r="B3055" t="s">
        <v>6677</v>
      </c>
      <c r="C3055" t="s">
        <v>208</v>
      </c>
      <c r="D3055" t="s">
        <v>209</v>
      </c>
      <c r="E3055" s="361" t="s">
        <v>1519</v>
      </c>
    </row>
    <row r="3056" spans="1:5" x14ac:dyDescent="0.25">
      <c r="A3056">
        <v>37415</v>
      </c>
      <c r="B3056" t="s">
        <v>6678</v>
      </c>
      <c r="C3056" t="s">
        <v>208</v>
      </c>
      <c r="D3056" t="s">
        <v>209</v>
      </c>
      <c r="E3056" s="361" t="s">
        <v>6679</v>
      </c>
    </row>
    <row r="3057" spans="1:5" x14ac:dyDescent="0.25">
      <c r="A3057">
        <v>37416</v>
      </c>
      <c r="B3057" t="s">
        <v>6680</v>
      </c>
      <c r="C3057" t="s">
        <v>208</v>
      </c>
      <c r="D3057" t="s">
        <v>209</v>
      </c>
      <c r="E3057" s="361" t="s">
        <v>2126</v>
      </c>
    </row>
    <row r="3058" spans="1:5" x14ac:dyDescent="0.25">
      <c r="A3058">
        <v>37417</v>
      </c>
      <c r="B3058" t="s">
        <v>6681</v>
      </c>
      <c r="C3058" t="s">
        <v>208</v>
      </c>
      <c r="D3058" t="s">
        <v>209</v>
      </c>
      <c r="E3058" s="361" t="s">
        <v>1560</v>
      </c>
    </row>
    <row r="3059" spans="1:5" x14ac:dyDescent="0.25">
      <c r="A3059">
        <v>37418</v>
      </c>
      <c r="B3059" t="s">
        <v>6682</v>
      </c>
      <c r="C3059" t="s">
        <v>208</v>
      </c>
      <c r="D3059" t="s">
        <v>209</v>
      </c>
      <c r="E3059" s="361" t="s">
        <v>1002</v>
      </c>
    </row>
    <row r="3060" spans="1:5" x14ac:dyDescent="0.25">
      <c r="A3060">
        <v>37419</v>
      </c>
      <c r="B3060" t="s">
        <v>6683</v>
      </c>
      <c r="C3060" t="s">
        <v>208</v>
      </c>
      <c r="D3060" t="s">
        <v>209</v>
      </c>
      <c r="E3060" s="361" t="s">
        <v>6684</v>
      </c>
    </row>
    <row r="3061" spans="1:5" x14ac:dyDescent="0.25">
      <c r="A3061">
        <v>37420</v>
      </c>
      <c r="B3061" t="s">
        <v>6685</v>
      </c>
      <c r="C3061" t="s">
        <v>208</v>
      </c>
      <c r="D3061" t="s">
        <v>209</v>
      </c>
      <c r="E3061" s="361" t="s">
        <v>6686</v>
      </c>
    </row>
    <row r="3062" spans="1:5" x14ac:dyDescent="0.25">
      <c r="A3062">
        <v>37421</v>
      </c>
      <c r="B3062" t="s">
        <v>6687</v>
      </c>
      <c r="C3062" t="s">
        <v>208</v>
      </c>
      <c r="D3062" t="s">
        <v>209</v>
      </c>
      <c r="E3062" s="361" t="s">
        <v>6688</v>
      </c>
    </row>
    <row r="3063" spans="1:5" x14ac:dyDescent="0.25">
      <c r="A3063">
        <v>37422</v>
      </c>
      <c r="B3063" t="s">
        <v>6689</v>
      </c>
      <c r="C3063" t="s">
        <v>208</v>
      </c>
      <c r="D3063" t="s">
        <v>209</v>
      </c>
      <c r="E3063" s="361" t="s">
        <v>6690</v>
      </c>
    </row>
    <row r="3064" spans="1:5" x14ac:dyDescent="0.25">
      <c r="A3064">
        <v>37423</v>
      </c>
      <c r="B3064" t="s">
        <v>6691</v>
      </c>
      <c r="C3064" t="s">
        <v>208</v>
      </c>
      <c r="D3064" t="s">
        <v>209</v>
      </c>
      <c r="E3064" s="361" t="s">
        <v>6692</v>
      </c>
    </row>
    <row r="3065" spans="1:5" x14ac:dyDescent="0.25">
      <c r="A3065">
        <v>37424</v>
      </c>
      <c r="B3065" t="s">
        <v>6693</v>
      </c>
      <c r="C3065" t="s">
        <v>208</v>
      </c>
      <c r="D3065" t="s">
        <v>209</v>
      </c>
      <c r="E3065" s="361" t="s">
        <v>549</v>
      </c>
    </row>
    <row r="3066" spans="1:5" x14ac:dyDescent="0.25">
      <c r="A3066">
        <v>37425</v>
      </c>
      <c r="B3066" t="s">
        <v>6694</v>
      </c>
      <c r="C3066" t="s">
        <v>208</v>
      </c>
      <c r="D3066" t="s">
        <v>209</v>
      </c>
      <c r="E3066" s="361" t="s">
        <v>1836</v>
      </c>
    </row>
    <row r="3067" spans="1:5" x14ac:dyDescent="0.25">
      <c r="A3067">
        <v>37426</v>
      </c>
      <c r="B3067" t="s">
        <v>6695</v>
      </c>
      <c r="C3067" t="s">
        <v>208</v>
      </c>
      <c r="D3067" t="s">
        <v>209</v>
      </c>
      <c r="E3067" s="361" t="s">
        <v>6696</v>
      </c>
    </row>
    <row r="3068" spans="1:5" x14ac:dyDescent="0.25">
      <c r="A3068">
        <v>37427</v>
      </c>
      <c r="B3068" t="s">
        <v>6697</v>
      </c>
      <c r="C3068" t="s">
        <v>208</v>
      </c>
      <c r="D3068" t="s">
        <v>209</v>
      </c>
      <c r="E3068" s="361" t="s">
        <v>1348</v>
      </c>
    </row>
    <row r="3069" spans="1:5" x14ac:dyDescent="0.25">
      <c r="A3069">
        <v>37428</v>
      </c>
      <c r="B3069" t="s">
        <v>6698</v>
      </c>
      <c r="C3069" t="s">
        <v>208</v>
      </c>
      <c r="D3069" t="s">
        <v>209</v>
      </c>
      <c r="E3069" s="361" t="s">
        <v>6699</v>
      </c>
    </row>
    <row r="3070" spans="1:5" x14ac:dyDescent="0.25">
      <c r="A3070">
        <v>37429</v>
      </c>
      <c r="B3070" t="s">
        <v>6700</v>
      </c>
      <c r="C3070" t="s">
        <v>208</v>
      </c>
      <c r="D3070" t="s">
        <v>209</v>
      </c>
      <c r="E3070" s="361" t="s">
        <v>6701</v>
      </c>
    </row>
    <row r="3071" spans="1:5" x14ac:dyDescent="0.25">
      <c r="A3071">
        <v>37430</v>
      </c>
      <c r="B3071" t="s">
        <v>6702</v>
      </c>
      <c r="C3071" t="s">
        <v>208</v>
      </c>
      <c r="D3071" t="s">
        <v>209</v>
      </c>
      <c r="E3071" s="361" t="s">
        <v>6703</v>
      </c>
    </row>
    <row r="3072" spans="1:5" x14ac:dyDescent="0.25">
      <c r="A3072">
        <v>37431</v>
      </c>
      <c r="B3072" t="s">
        <v>6704</v>
      </c>
      <c r="C3072" t="s">
        <v>208</v>
      </c>
      <c r="D3072" t="s">
        <v>209</v>
      </c>
      <c r="E3072" s="361" t="s">
        <v>1425</v>
      </c>
    </row>
    <row r="3073" spans="1:5" x14ac:dyDescent="0.25">
      <c r="A3073">
        <v>37432</v>
      </c>
      <c r="B3073" t="s">
        <v>6705</v>
      </c>
      <c r="C3073" t="s">
        <v>208</v>
      </c>
      <c r="D3073" t="s">
        <v>209</v>
      </c>
      <c r="E3073" s="361" t="s">
        <v>6706</v>
      </c>
    </row>
    <row r="3074" spans="1:5" x14ac:dyDescent="0.25">
      <c r="A3074">
        <v>37433</v>
      </c>
      <c r="B3074" t="s">
        <v>6707</v>
      </c>
      <c r="C3074" t="s">
        <v>208</v>
      </c>
      <c r="D3074" t="s">
        <v>209</v>
      </c>
      <c r="E3074" s="361" t="s">
        <v>6708</v>
      </c>
    </row>
    <row r="3075" spans="1:5" x14ac:dyDescent="0.25">
      <c r="A3075">
        <v>37434</v>
      </c>
      <c r="B3075" t="s">
        <v>6709</v>
      </c>
      <c r="C3075" t="s">
        <v>208</v>
      </c>
      <c r="D3075" t="s">
        <v>209</v>
      </c>
      <c r="E3075" s="361" t="s">
        <v>6710</v>
      </c>
    </row>
    <row r="3076" spans="1:5" x14ac:dyDescent="0.25">
      <c r="A3076">
        <v>37435</v>
      </c>
      <c r="B3076" t="s">
        <v>6711</v>
      </c>
      <c r="C3076" t="s">
        <v>208</v>
      </c>
      <c r="D3076" t="s">
        <v>209</v>
      </c>
      <c r="E3076" s="361" t="s">
        <v>1008</v>
      </c>
    </row>
    <row r="3077" spans="1:5" x14ac:dyDescent="0.25">
      <c r="A3077">
        <v>37436</v>
      </c>
      <c r="B3077" t="s">
        <v>6712</v>
      </c>
      <c r="C3077" t="s">
        <v>208</v>
      </c>
      <c r="D3077" t="s">
        <v>209</v>
      </c>
      <c r="E3077" s="361" t="s">
        <v>1477</v>
      </c>
    </row>
    <row r="3078" spans="1:5" x14ac:dyDescent="0.25">
      <c r="A3078">
        <v>37437</v>
      </c>
      <c r="B3078" t="s">
        <v>6713</v>
      </c>
      <c r="C3078" t="s">
        <v>208</v>
      </c>
      <c r="D3078" t="s">
        <v>209</v>
      </c>
      <c r="E3078" s="361" t="s">
        <v>6714</v>
      </c>
    </row>
    <row r="3079" spans="1:5" x14ac:dyDescent="0.25">
      <c r="A3079">
        <v>37438</v>
      </c>
      <c r="B3079" t="s">
        <v>6715</v>
      </c>
      <c r="C3079" t="s">
        <v>208</v>
      </c>
      <c r="D3079" t="s">
        <v>209</v>
      </c>
      <c r="E3079" s="361" t="s">
        <v>6708</v>
      </c>
    </row>
    <row r="3080" spans="1:5" x14ac:dyDescent="0.25">
      <c r="A3080">
        <v>37439</v>
      </c>
      <c r="B3080" t="s">
        <v>6716</v>
      </c>
      <c r="C3080" t="s">
        <v>208</v>
      </c>
      <c r="D3080" t="s">
        <v>209</v>
      </c>
      <c r="E3080" s="361" t="s">
        <v>6717</v>
      </c>
    </row>
    <row r="3081" spans="1:5" x14ac:dyDescent="0.25">
      <c r="A3081">
        <v>37440</v>
      </c>
      <c r="B3081" t="s">
        <v>6718</v>
      </c>
      <c r="C3081" t="s">
        <v>208</v>
      </c>
      <c r="D3081" t="s">
        <v>209</v>
      </c>
      <c r="E3081" s="361" t="s">
        <v>6719</v>
      </c>
    </row>
    <row r="3082" spans="1:5" x14ac:dyDescent="0.25">
      <c r="A3082">
        <v>37441</v>
      </c>
      <c r="B3082" t="s">
        <v>6720</v>
      </c>
      <c r="C3082" t="s">
        <v>208</v>
      </c>
      <c r="D3082" t="s">
        <v>209</v>
      </c>
      <c r="E3082" s="361" t="s">
        <v>6719</v>
      </c>
    </row>
    <row r="3083" spans="1:5" x14ac:dyDescent="0.25">
      <c r="A3083">
        <v>37442</v>
      </c>
      <c r="B3083" t="s">
        <v>6721</v>
      </c>
      <c r="C3083" t="s">
        <v>208</v>
      </c>
      <c r="D3083" t="s">
        <v>209</v>
      </c>
      <c r="E3083" s="361" t="s">
        <v>6722</v>
      </c>
    </row>
    <row r="3084" spans="1:5" x14ac:dyDescent="0.25">
      <c r="A3084">
        <v>37443</v>
      </c>
      <c r="B3084" t="s">
        <v>6723</v>
      </c>
      <c r="C3084" t="s">
        <v>208</v>
      </c>
      <c r="D3084" t="s">
        <v>209</v>
      </c>
      <c r="E3084" s="361" t="s">
        <v>6724</v>
      </c>
    </row>
    <row r="3085" spans="1:5" x14ac:dyDescent="0.25">
      <c r="A3085">
        <v>37444</v>
      </c>
      <c r="B3085" t="s">
        <v>6725</v>
      </c>
      <c r="C3085" t="s">
        <v>208</v>
      </c>
      <c r="D3085" t="s">
        <v>209</v>
      </c>
      <c r="E3085" s="361" t="s">
        <v>6726</v>
      </c>
    </row>
    <row r="3086" spans="1:5" x14ac:dyDescent="0.25">
      <c r="A3086">
        <v>37445</v>
      </c>
      <c r="B3086" t="s">
        <v>6727</v>
      </c>
      <c r="C3086" t="s">
        <v>208</v>
      </c>
      <c r="D3086" t="s">
        <v>209</v>
      </c>
      <c r="E3086" s="361" t="s">
        <v>6728</v>
      </c>
    </row>
    <row r="3087" spans="1:5" x14ac:dyDescent="0.25">
      <c r="A3087">
        <v>37446</v>
      </c>
      <c r="B3087" t="s">
        <v>6729</v>
      </c>
      <c r="C3087" t="s">
        <v>208</v>
      </c>
      <c r="D3087" t="s">
        <v>209</v>
      </c>
      <c r="E3087" s="361" t="s">
        <v>6730</v>
      </c>
    </row>
    <row r="3088" spans="1:5" x14ac:dyDescent="0.25">
      <c r="A3088">
        <v>37447</v>
      </c>
      <c r="B3088" t="s">
        <v>6731</v>
      </c>
      <c r="C3088" t="s">
        <v>208</v>
      </c>
      <c r="D3088" t="s">
        <v>209</v>
      </c>
      <c r="E3088" s="361" t="s">
        <v>6732</v>
      </c>
    </row>
    <row r="3089" spans="1:5" x14ac:dyDescent="0.25">
      <c r="A3089">
        <v>37448</v>
      </c>
      <c r="B3089" t="s">
        <v>6733</v>
      </c>
      <c r="C3089" t="s">
        <v>208</v>
      </c>
      <c r="D3089" t="s">
        <v>209</v>
      </c>
      <c r="E3089" s="361" t="s">
        <v>6734</v>
      </c>
    </row>
    <row r="3090" spans="1:5" x14ac:dyDescent="0.25">
      <c r="A3090">
        <v>37449</v>
      </c>
      <c r="B3090" t="s">
        <v>6735</v>
      </c>
      <c r="C3090" t="s">
        <v>213</v>
      </c>
      <c r="D3090" t="s">
        <v>206</v>
      </c>
      <c r="E3090" s="361" t="s">
        <v>6736</v>
      </c>
    </row>
    <row r="3091" spans="1:5" x14ac:dyDescent="0.25">
      <c r="A3091">
        <v>37450</v>
      </c>
      <c r="B3091" t="s">
        <v>6737</v>
      </c>
      <c r="C3091" t="s">
        <v>213</v>
      </c>
      <c r="D3091" t="s">
        <v>206</v>
      </c>
      <c r="E3091" s="361" t="s">
        <v>6738</v>
      </c>
    </row>
    <row r="3092" spans="1:5" x14ac:dyDescent="0.25">
      <c r="A3092">
        <v>37451</v>
      </c>
      <c r="B3092" t="s">
        <v>6739</v>
      </c>
      <c r="C3092" t="s">
        <v>213</v>
      </c>
      <c r="D3092" t="s">
        <v>206</v>
      </c>
      <c r="E3092" s="361" t="s">
        <v>6740</v>
      </c>
    </row>
    <row r="3093" spans="1:5" x14ac:dyDescent="0.25">
      <c r="A3093">
        <v>37452</v>
      </c>
      <c r="B3093" t="s">
        <v>6741</v>
      </c>
      <c r="C3093" t="s">
        <v>213</v>
      </c>
      <c r="D3093" t="s">
        <v>206</v>
      </c>
      <c r="E3093" s="361" t="s">
        <v>6742</v>
      </c>
    </row>
    <row r="3094" spans="1:5" x14ac:dyDescent="0.25">
      <c r="A3094">
        <v>37453</v>
      </c>
      <c r="B3094" t="s">
        <v>6743</v>
      </c>
      <c r="C3094" t="s">
        <v>213</v>
      </c>
      <c r="D3094" t="s">
        <v>206</v>
      </c>
      <c r="E3094" s="361" t="s">
        <v>6744</v>
      </c>
    </row>
    <row r="3095" spans="1:5" x14ac:dyDescent="0.25">
      <c r="A3095">
        <v>37454</v>
      </c>
      <c r="B3095" t="s">
        <v>6745</v>
      </c>
      <c r="C3095" t="s">
        <v>213</v>
      </c>
      <c r="D3095" t="s">
        <v>206</v>
      </c>
      <c r="E3095" s="361" t="s">
        <v>1604</v>
      </c>
    </row>
    <row r="3096" spans="1:5" x14ac:dyDescent="0.25">
      <c r="A3096">
        <v>37455</v>
      </c>
      <c r="B3096" t="s">
        <v>6746</v>
      </c>
      <c r="C3096" t="s">
        <v>213</v>
      </c>
      <c r="D3096" t="s">
        <v>206</v>
      </c>
      <c r="E3096" s="361" t="s">
        <v>588</v>
      </c>
    </row>
    <row r="3097" spans="1:5" x14ac:dyDescent="0.25">
      <c r="A3097">
        <v>37456</v>
      </c>
      <c r="B3097" t="s">
        <v>6747</v>
      </c>
      <c r="C3097" t="s">
        <v>213</v>
      </c>
      <c r="D3097" t="s">
        <v>206</v>
      </c>
      <c r="E3097" s="361" t="s">
        <v>1605</v>
      </c>
    </row>
    <row r="3098" spans="1:5" x14ac:dyDescent="0.25">
      <c r="A3098">
        <v>37457</v>
      </c>
      <c r="B3098" t="s">
        <v>6748</v>
      </c>
      <c r="C3098" t="s">
        <v>213</v>
      </c>
      <c r="D3098" t="s">
        <v>206</v>
      </c>
      <c r="E3098" s="361" t="s">
        <v>1606</v>
      </c>
    </row>
    <row r="3099" spans="1:5" x14ac:dyDescent="0.25">
      <c r="A3099">
        <v>37458</v>
      </c>
      <c r="B3099" t="s">
        <v>6749</v>
      </c>
      <c r="C3099" t="s">
        <v>213</v>
      </c>
      <c r="D3099" t="s">
        <v>204</v>
      </c>
      <c r="E3099" s="361" t="s">
        <v>1607</v>
      </c>
    </row>
    <row r="3100" spans="1:5" x14ac:dyDescent="0.25">
      <c r="A3100">
        <v>37459</v>
      </c>
      <c r="B3100" t="s">
        <v>6750</v>
      </c>
      <c r="C3100" t="s">
        <v>213</v>
      </c>
      <c r="D3100" t="s">
        <v>206</v>
      </c>
      <c r="E3100" s="361" t="s">
        <v>1150</v>
      </c>
    </row>
    <row r="3101" spans="1:5" x14ac:dyDescent="0.25">
      <c r="A3101">
        <v>37460</v>
      </c>
      <c r="B3101" t="s">
        <v>6751</v>
      </c>
      <c r="C3101" t="s">
        <v>213</v>
      </c>
      <c r="D3101" t="s">
        <v>206</v>
      </c>
      <c r="E3101" s="361" t="s">
        <v>1608</v>
      </c>
    </row>
    <row r="3102" spans="1:5" x14ac:dyDescent="0.25">
      <c r="A3102">
        <v>37461</v>
      </c>
      <c r="B3102" t="s">
        <v>6752</v>
      </c>
      <c r="C3102" t="s">
        <v>213</v>
      </c>
      <c r="D3102" t="s">
        <v>206</v>
      </c>
      <c r="E3102" s="361" t="s">
        <v>1609</v>
      </c>
    </row>
    <row r="3103" spans="1:5" x14ac:dyDescent="0.25">
      <c r="A3103">
        <v>37476</v>
      </c>
      <c r="B3103" t="s">
        <v>6753</v>
      </c>
      <c r="C3103" t="s">
        <v>208</v>
      </c>
      <c r="D3103" t="s">
        <v>206</v>
      </c>
      <c r="E3103" s="361" t="s">
        <v>1610</v>
      </c>
    </row>
    <row r="3104" spans="1:5" x14ac:dyDescent="0.25">
      <c r="A3104">
        <v>37477</v>
      </c>
      <c r="B3104" t="s">
        <v>6754</v>
      </c>
      <c r="C3104" t="s">
        <v>208</v>
      </c>
      <c r="D3104" t="s">
        <v>206</v>
      </c>
      <c r="E3104" s="361" t="s">
        <v>1611</v>
      </c>
    </row>
    <row r="3105" spans="1:5" x14ac:dyDescent="0.25">
      <c r="A3105">
        <v>37478</v>
      </c>
      <c r="B3105" t="s">
        <v>6755</v>
      </c>
      <c r="C3105" t="s">
        <v>208</v>
      </c>
      <c r="D3105" t="s">
        <v>206</v>
      </c>
      <c r="E3105" s="361" t="s">
        <v>1612</v>
      </c>
    </row>
    <row r="3106" spans="1:5" x14ac:dyDescent="0.25">
      <c r="A3106">
        <v>37479</v>
      </c>
      <c r="B3106" t="s">
        <v>6756</v>
      </c>
      <c r="C3106" t="s">
        <v>208</v>
      </c>
      <c r="D3106" t="s">
        <v>206</v>
      </c>
      <c r="E3106" s="361" t="s">
        <v>1613</v>
      </c>
    </row>
    <row r="3107" spans="1:5" x14ac:dyDescent="0.25">
      <c r="A3107">
        <v>37514</v>
      </c>
      <c r="B3107" t="s">
        <v>6757</v>
      </c>
      <c r="C3107" t="s">
        <v>208</v>
      </c>
      <c r="D3107" t="s">
        <v>209</v>
      </c>
      <c r="E3107" s="361" t="s">
        <v>1614</v>
      </c>
    </row>
    <row r="3108" spans="1:5" x14ac:dyDescent="0.25">
      <c r="A3108">
        <v>37515</v>
      </c>
      <c r="B3108" t="s">
        <v>6758</v>
      </c>
      <c r="C3108" t="s">
        <v>208</v>
      </c>
      <c r="D3108" t="s">
        <v>209</v>
      </c>
      <c r="E3108" s="361" t="s">
        <v>6759</v>
      </c>
    </row>
    <row r="3109" spans="1:5" x14ac:dyDescent="0.25">
      <c r="A3109">
        <v>37518</v>
      </c>
      <c r="B3109" t="s">
        <v>6760</v>
      </c>
      <c r="C3109" t="s">
        <v>214</v>
      </c>
      <c r="D3109" t="s">
        <v>206</v>
      </c>
      <c r="E3109" s="361" t="s">
        <v>6761</v>
      </c>
    </row>
    <row r="3110" spans="1:5" x14ac:dyDescent="0.25">
      <c r="A3110">
        <v>37519</v>
      </c>
      <c r="B3110" t="s">
        <v>6762</v>
      </c>
      <c r="C3110" t="s">
        <v>208</v>
      </c>
      <c r="D3110" t="s">
        <v>209</v>
      </c>
      <c r="E3110" s="361" t="s">
        <v>1615</v>
      </c>
    </row>
    <row r="3111" spans="1:5" x14ac:dyDescent="0.25">
      <c r="A3111">
        <v>37520</v>
      </c>
      <c r="B3111" t="s">
        <v>6763</v>
      </c>
      <c r="C3111" t="s">
        <v>208</v>
      </c>
      <c r="D3111" t="s">
        <v>209</v>
      </c>
      <c r="E3111" s="361" t="s">
        <v>1616</v>
      </c>
    </row>
    <row r="3112" spans="1:5" x14ac:dyDescent="0.25">
      <c r="A3112">
        <v>37521</v>
      </c>
      <c r="B3112" t="s">
        <v>6764</v>
      </c>
      <c r="C3112" t="s">
        <v>208</v>
      </c>
      <c r="D3112" t="s">
        <v>209</v>
      </c>
      <c r="E3112" s="361" t="s">
        <v>1617</v>
      </c>
    </row>
    <row r="3113" spans="1:5" x14ac:dyDescent="0.25">
      <c r="A3113">
        <v>37522</v>
      </c>
      <c r="B3113" t="s">
        <v>6765</v>
      </c>
      <c r="C3113" t="s">
        <v>208</v>
      </c>
      <c r="D3113" t="s">
        <v>209</v>
      </c>
      <c r="E3113" s="361" t="s">
        <v>1618</v>
      </c>
    </row>
    <row r="3114" spans="1:5" x14ac:dyDescent="0.25">
      <c r="A3114">
        <v>37523</v>
      </c>
      <c r="B3114" t="s">
        <v>6766</v>
      </c>
      <c r="C3114" t="s">
        <v>208</v>
      </c>
      <c r="D3114" t="s">
        <v>209</v>
      </c>
      <c r="E3114" s="361" t="s">
        <v>6767</v>
      </c>
    </row>
    <row r="3115" spans="1:5" x14ac:dyDescent="0.25">
      <c r="A3115">
        <v>37524</v>
      </c>
      <c r="B3115" t="s">
        <v>6768</v>
      </c>
      <c r="C3115" t="s">
        <v>213</v>
      </c>
      <c r="D3115" t="s">
        <v>204</v>
      </c>
      <c r="E3115" s="361" t="s">
        <v>1619</v>
      </c>
    </row>
    <row r="3116" spans="1:5" x14ac:dyDescent="0.25">
      <c r="A3116">
        <v>37525</v>
      </c>
      <c r="B3116" t="s">
        <v>6769</v>
      </c>
      <c r="C3116" t="s">
        <v>213</v>
      </c>
      <c r="D3116" t="s">
        <v>206</v>
      </c>
      <c r="E3116" s="361" t="s">
        <v>664</v>
      </c>
    </row>
    <row r="3117" spans="1:5" x14ac:dyDescent="0.25">
      <c r="A3117">
        <v>37526</v>
      </c>
      <c r="B3117" t="s">
        <v>6770</v>
      </c>
      <c r="C3117" t="s">
        <v>208</v>
      </c>
      <c r="D3117" t="s">
        <v>206</v>
      </c>
      <c r="E3117" s="361" t="s">
        <v>1518</v>
      </c>
    </row>
    <row r="3118" spans="1:5" x14ac:dyDescent="0.25">
      <c r="A3118">
        <v>37527</v>
      </c>
      <c r="B3118" t="s">
        <v>6771</v>
      </c>
      <c r="C3118" t="s">
        <v>208</v>
      </c>
      <c r="D3118" t="s">
        <v>206</v>
      </c>
      <c r="E3118" s="361" t="s">
        <v>1620</v>
      </c>
    </row>
    <row r="3119" spans="1:5" x14ac:dyDescent="0.25">
      <c r="A3119">
        <v>37528</v>
      </c>
      <c r="B3119" t="s">
        <v>6772</v>
      </c>
      <c r="C3119" t="s">
        <v>208</v>
      </c>
      <c r="D3119" t="s">
        <v>206</v>
      </c>
      <c r="E3119" s="361" t="s">
        <v>1621</v>
      </c>
    </row>
    <row r="3120" spans="1:5" x14ac:dyDescent="0.25">
      <c r="A3120">
        <v>37529</v>
      </c>
      <c r="B3120" t="s">
        <v>6773</v>
      </c>
      <c r="C3120" t="s">
        <v>208</v>
      </c>
      <c r="D3120" t="s">
        <v>206</v>
      </c>
      <c r="E3120" s="361" t="s">
        <v>1622</v>
      </c>
    </row>
    <row r="3121" spans="1:5" x14ac:dyDescent="0.25">
      <c r="A3121">
        <v>37530</v>
      </c>
      <c r="B3121" t="s">
        <v>6774</v>
      </c>
      <c r="C3121" t="s">
        <v>208</v>
      </c>
      <c r="D3121" t="s">
        <v>206</v>
      </c>
      <c r="E3121" s="361" t="s">
        <v>1623</v>
      </c>
    </row>
    <row r="3122" spans="1:5" x14ac:dyDescent="0.25">
      <c r="A3122">
        <v>37531</v>
      </c>
      <c r="B3122" t="s">
        <v>6775</v>
      </c>
      <c r="C3122" t="s">
        <v>208</v>
      </c>
      <c r="D3122" t="s">
        <v>206</v>
      </c>
      <c r="E3122" s="361" t="s">
        <v>1624</v>
      </c>
    </row>
    <row r="3123" spans="1:5" x14ac:dyDescent="0.25">
      <c r="A3123">
        <v>37532</v>
      </c>
      <c r="B3123" t="s">
        <v>6776</v>
      </c>
      <c r="C3123" t="s">
        <v>203</v>
      </c>
      <c r="D3123" t="s">
        <v>209</v>
      </c>
      <c r="E3123" s="361" t="s">
        <v>641</v>
      </c>
    </row>
    <row r="3124" spans="1:5" x14ac:dyDescent="0.25">
      <c r="A3124">
        <v>37533</v>
      </c>
      <c r="B3124" t="s">
        <v>6777</v>
      </c>
      <c r="C3124" t="s">
        <v>203</v>
      </c>
      <c r="D3124" t="s">
        <v>209</v>
      </c>
      <c r="E3124" s="361" t="s">
        <v>2120</v>
      </c>
    </row>
    <row r="3125" spans="1:5" x14ac:dyDescent="0.25">
      <c r="A3125">
        <v>37534</v>
      </c>
      <c r="B3125" t="s">
        <v>6778</v>
      </c>
      <c r="C3125" t="s">
        <v>203</v>
      </c>
      <c r="D3125" t="s">
        <v>209</v>
      </c>
      <c r="E3125" s="361" t="s">
        <v>2120</v>
      </c>
    </row>
    <row r="3126" spans="1:5" x14ac:dyDescent="0.25">
      <c r="A3126">
        <v>37535</v>
      </c>
      <c r="B3126" t="s">
        <v>6779</v>
      </c>
      <c r="C3126" t="s">
        <v>203</v>
      </c>
      <c r="D3126" t="s">
        <v>209</v>
      </c>
      <c r="E3126" s="361" t="s">
        <v>2120</v>
      </c>
    </row>
    <row r="3127" spans="1:5" x14ac:dyDescent="0.25">
      <c r="A3127">
        <v>37536</v>
      </c>
      <c r="B3127" t="s">
        <v>6780</v>
      </c>
      <c r="C3127" t="s">
        <v>203</v>
      </c>
      <c r="D3127" t="s">
        <v>209</v>
      </c>
      <c r="E3127" s="361" t="s">
        <v>641</v>
      </c>
    </row>
    <row r="3128" spans="1:5" x14ac:dyDescent="0.25">
      <c r="A3128">
        <v>37537</v>
      </c>
      <c r="B3128" t="s">
        <v>6781</v>
      </c>
      <c r="C3128" t="s">
        <v>203</v>
      </c>
      <c r="D3128" t="s">
        <v>209</v>
      </c>
      <c r="E3128" s="361" t="s">
        <v>641</v>
      </c>
    </row>
    <row r="3129" spans="1:5" x14ac:dyDescent="0.25">
      <c r="A3129">
        <v>37539</v>
      </c>
      <c r="B3129" t="s">
        <v>6782</v>
      </c>
      <c r="C3129" t="s">
        <v>208</v>
      </c>
      <c r="D3129" t="s">
        <v>204</v>
      </c>
      <c r="E3129" s="361" t="s">
        <v>1086</v>
      </c>
    </row>
    <row r="3130" spans="1:5" x14ac:dyDescent="0.25">
      <c r="A3130">
        <v>37540</v>
      </c>
      <c r="B3130" t="s">
        <v>6783</v>
      </c>
      <c r="C3130" t="s">
        <v>208</v>
      </c>
      <c r="D3130" t="s">
        <v>206</v>
      </c>
      <c r="E3130" s="361" t="s">
        <v>6784</v>
      </c>
    </row>
    <row r="3131" spans="1:5" x14ac:dyDescent="0.25">
      <c r="A3131">
        <v>37544</v>
      </c>
      <c r="B3131" t="s">
        <v>6785</v>
      </c>
      <c r="C3131" t="s">
        <v>208</v>
      </c>
      <c r="D3131" t="s">
        <v>206</v>
      </c>
      <c r="E3131" s="361" t="s">
        <v>6786</v>
      </c>
    </row>
    <row r="3132" spans="1:5" x14ac:dyDescent="0.25">
      <c r="A3132">
        <v>37545</v>
      </c>
      <c r="B3132" t="s">
        <v>6787</v>
      </c>
      <c r="C3132" t="s">
        <v>208</v>
      </c>
      <c r="D3132" t="s">
        <v>206</v>
      </c>
      <c r="E3132" s="361" t="s">
        <v>6788</v>
      </c>
    </row>
    <row r="3133" spans="1:5" x14ac:dyDescent="0.25">
      <c r="A3133">
        <v>37546</v>
      </c>
      <c r="B3133" t="s">
        <v>6789</v>
      </c>
      <c r="C3133" t="s">
        <v>208</v>
      </c>
      <c r="D3133" t="s">
        <v>206</v>
      </c>
      <c r="E3133" s="361" t="s">
        <v>6790</v>
      </c>
    </row>
    <row r="3134" spans="1:5" x14ac:dyDescent="0.25">
      <c r="A3134">
        <v>37548</v>
      </c>
      <c r="B3134" t="s">
        <v>6791</v>
      </c>
      <c r="C3134" t="s">
        <v>208</v>
      </c>
      <c r="D3134" t="s">
        <v>206</v>
      </c>
      <c r="E3134" s="361" t="s">
        <v>6792</v>
      </c>
    </row>
    <row r="3135" spans="1:5" x14ac:dyDescent="0.25">
      <c r="A3135">
        <v>37552</v>
      </c>
      <c r="B3135" t="s">
        <v>6793</v>
      </c>
      <c r="C3135" t="s">
        <v>203</v>
      </c>
      <c r="D3135" t="s">
        <v>206</v>
      </c>
      <c r="E3135" s="361" t="s">
        <v>1559</v>
      </c>
    </row>
    <row r="3136" spans="1:5" x14ac:dyDescent="0.25">
      <c r="A3136">
        <v>37553</v>
      </c>
      <c r="B3136" t="s">
        <v>6794</v>
      </c>
      <c r="C3136" t="s">
        <v>203</v>
      </c>
      <c r="D3136" t="s">
        <v>206</v>
      </c>
      <c r="E3136" s="361" t="s">
        <v>6795</v>
      </c>
    </row>
    <row r="3137" spans="1:5" x14ac:dyDescent="0.25">
      <c r="A3137">
        <v>37554</v>
      </c>
      <c r="B3137" t="s">
        <v>6796</v>
      </c>
      <c r="C3137" t="s">
        <v>208</v>
      </c>
      <c r="D3137" t="s">
        <v>206</v>
      </c>
      <c r="E3137" s="361" t="s">
        <v>6797</v>
      </c>
    </row>
    <row r="3138" spans="1:5" x14ac:dyDescent="0.25">
      <c r="A3138">
        <v>37555</v>
      </c>
      <c r="B3138" t="s">
        <v>6798</v>
      </c>
      <c r="C3138" t="s">
        <v>208</v>
      </c>
      <c r="D3138" t="s">
        <v>206</v>
      </c>
      <c r="E3138" s="361" t="s">
        <v>6799</v>
      </c>
    </row>
    <row r="3139" spans="1:5" x14ac:dyDescent="0.25">
      <c r="A3139">
        <v>37556</v>
      </c>
      <c r="B3139" t="s">
        <v>6800</v>
      </c>
      <c r="C3139" t="s">
        <v>208</v>
      </c>
      <c r="D3139" t="s">
        <v>206</v>
      </c>
      <c r="E3139" s="361" t="s">
        <v>6801</v>
      </c>
    </row>
    <row r="3140" spans="1:5" x14ac:dyDescent="0.25">
      <c r="A3140">
        <v>37557</v>
      </c>
      <c r="B3140" t="s">
        <v>6802</v>
      </c>
      <c r="C3140" t="s">
        <v>208</v>
      </c>
      <c r="D3140" t="s">
        <v>206</v>
      </c>
      <c r="E3140" s="361" t="s">
        <v>3666</v>
      </c>
    </row>
    <row r="3141" spans="1:5" x14ac:dyDescent="0.25">
      <c r="A3141">
        <v>37558</v>
      </c>
      <c r="B3141" t="s">
        <v>6803</v>
      </c>
      <c r="C3141" t="s">
        <v>208</v>
      </c>
      <c r="D3141" t="s">
        <v>206</v>
      </c>
      <c r="E3141" s="361" t="s">
        <v>6804</v>
      </c>
    </row>
    <row r="3142" spans="1:5" x14ac:dyDescent="0.25">
      <c r="A3142">
        <v>37559</v>
      </c>
      <c r="B3142" t="s">
        <v>6805</v>
      </c>
      <c r="C3142" t="s">
        <v>208</v>
      </c>
      <c r="D3142" t="s">
        <v>206</v>
      </c>
      <c r="E3142" s="361" t="s">
        <v>6806</v>
      </c>
    </row>
    <row r="3143" spans="1:5" x14ac:dyDescent="0.25">
      <c r="A3143">
        <v>37560</v>
      </c>
      <c r="B3143" t="s">
        <v>6807</v>
      </c>
      <c r="C3143" t="s">
        <v>208</v>
      </c>
      <c r="D3143" t="s">
        <v>206</v>
      </c>
      <c r="E3143" s="361" t="s">
        <v>1521</v>
      </c>
    </row>
    <row r="3144" spans="1:5" x14ac:dyDescent="0.25">
      <c r="A3144">
        <v>37561</v>
      </c>
      <c r="B3144" t="s">
        <v>6808</v>
      </c>
      <c r="C3144" t="s">
        <v>214</v>
      </c>
      <c r="D3144" t="s">
        <v>206</v>
      </c>
      <c r="E3144" s="361" t="s">
        <v>1627</v>
      </c>
    </row>
    <row r="3145" spans="1:5" x14ac:dyDescent="0.25">
      <c r="A3145">
        <v>37562</v>
      </c>
      <c r="B3145" t="s">
        <v>6809</v>
      </c>
      <c r="C3145" t="s">
        <v>214</v>
      </c>
      <c r="D3145" t="s">
        <v>206</v>
      </c>
      <c r="E3145" s="361" t="s">
        <v>1628</v>
      </c>
    </row>
    <row r="3146" spans="1:5" x14ac:dyDescent="0.25">
      <c r="A3146">
        <v>37563</v>
      </c>
      <c r="B3146" t="s">
        <v>6810</v>
      </c>
      <c r="C3146" t="s">
        <v>214</v>
      </c>
      <c r="D3146" t="s">
        <v>206</v>
      </c>
      <c r="E3146" s="361" t="s">
        <v>1629</v>
      </c>
    </row>
    <row r="3147" spans="1:5" x14ac:dyDescent="0.25">
      <c r="A3147">
        <v>37586</v>
      </c>
      <c r="B3147" t="s">
        <v>6811</v>
      </c>
      <c r="C3147" t="s">
        <v>222</v>
      </c>
      <c r="D3147" t="s">
        <v>209</v>
      </c>
      <c r="E3147" s="361" t="s">
        <v>6812</v>
      </c>
    </row>
    <row r="3148" spans="1:5" x14ac:dyDescent="0.25">
      <c r="A3148">
        <v>37587</v>
      </c>
      <c r="B3148" t="s">
        <v>6813</v>
      </c>
      <c r="C3148" t="s">
        <v>208</v>
      </c>
      <c r="D3148" t="s">
        <v>206</v>
      </c>
      <c r="E3148" s="361" t="s">
        <v>6814</v>
      </c>
    </row>
    <row r="3149" spans="1:5" x14ac:dyDescent="0.25">
      <c r="A3149">
        <v>37588</v>
      </c>
      <c r="B3149" t="s">
        <v>6815</v>
      </c>
      <c r="C3149" t="s">
        <v>208</v>
      </c>
      <c r="D3149" t="s">
        <v>206</v>
      </c>
      <c r="E3149" s="361" t="s">
        <v>1631</v>
      </c>
    </row>
    <row r="3150" spans="1:5" x14ac:dyDescent="0.25">
      <c r="A3150">
        <v>37589</v>
      </c>
      <c r="B3150" t="s">
        <v>6816</v>
      </c>
      <c r="C3150" t="s">
        <v>208</v>
      </c>
      <c r="D3150" t="s">
        <v>206</v>
      </c>
      <c r="E3150" s="361" t="s">
        <v>6817</v>
      </c>
    </row>
    <row r="3151" spans="1:5" x14ac:dyDescent="0.25">
      <c r="A3151">
        <v>37590</v>
      </c>
      <c r="B3151" t="s">
        <v>6818</v>
      </c>
      <c r="C3151" t="s">
        <v>208</v>
      </c>
      <c r="D3151" t="s">
        <v>206</v>
      </c>
      <c r="E3151" s="361" t="s">
        <v>3224</v>
      </c>
    </row>
    <row r="3152" spans="1:5" x14ac:dyDescent="0.25">
      <c r="A3152">
        <v>37591</v>
      </c>
      <c r="B3152" t="s">
        <v>6819</v>
      </c>
      <c r="C3152" t="s">
        <v>208</v>
      </c>
      <c r="D3152" t="s">
        <v>206</v>
      </c>
      <c r="E3152" s="361" t="s">
        <v>1902</v>
      </c>
    </row>
    <row r="3153" spans="1:5" x14ac:dyDescent="0.25">
      <c r="A3153">
        <v>37592</v>
      </c>
      <c r="B3153" t="s">
        <v>6820</v>
      </c>
      <c r="C3153" t="s">
        <v>208</v>
      </c>
      <c r="D3153" t="s">
        <v>206</v>
      </c>
      <c r="E3153" s="361" t="s">
        <v>1793</v>
      </c>
    </row>
    <row r="3154" spans="1:5" x14ac:dyDescent="0.25">
      <c r="A3154">
        <v>37593</v>
      </c>
      <c r="B3154" t="s">
        <v>6821</v>
      </c>
      <c r="C3154" t="s">
        <v>208</v>
      </c>
      <c r="D3154" t="s">
        <v>206</v>
      </c>
      <c r="E3154" s="361" t="s">
        <v>583</v>
      </c>
    </row>
    <row r="3155" spans="1:5" x14ac:dyDescent="0.25">
      <c r="A3155">
        <v>37594</v>
      </c>
      <c r="B3155" t="s">
        <v>6822</v>
      </c>
      <c r="C3155" t="s">
        <v>208</v>
      </c>
      <c r="D3155" t="s">
        <v>206</v>
      </c>
      <c r="E3155" s="361" t="s">
        <v>1786</v>
      </c>
    </row>
    <row r="3156" spans="1:5" x14ac:dyDescent="0.25">
      <c r="A3156">
        <v>37595</v>
      </c>
      <c r="B3156" t="s">
        <v>6823</v>
      </c>
      <c r="C3156" t="s">
        <v>203</v>
      </c>
      <c r="D3156" t="s">
        <v>206</v>
      </c>
      <c r="E3156" s="361" t="s">
        <v>6824</v>
      </c>
    </row>
    <row r="3157" spans="1:5" x14ac:dyDescent="0.25">
      <c r="A3157">
        <v>37596</v>
      </c>
      <c r="B3157" t="s">
        <v>6825</v>
      </c>
      <c r="C3157" t="s">
        <v>203</v>
      </c>
      <c r="D3157" t="s">
        <v>206</v>
      </c>
      <c r="E3157" s="361" t="s">
        <v>829</v>
      </c>
    </row>
    <row r="3158" spans="1:5" x14ac:dyDescent="0.25">
      <c r="A3158">
        <v>37597</v>
      </c>
      <c r="B3158" t="s">
        <v>6826</v>
      </c>
      <c r="C3158" t="s">
        <v>208</v>
      </c>
      <c r="D3158" t="s">
        <v>209</v>
      </c>
      <c r="E3158" s="361" t="s">
        <v>1633</v>
      </c>
    </row>
    <row r="3159" spans="1:5" x14ac:dyDescent="0.25">
      <c r="A3159">
        <v>37598</v>
      </c>
      <c r="B3159" t="s">
        <v>6827</v>
      </c>
      <c r="C3159" t="s">
        <v>208</v>
      </c>
      <c r="D3159" t="s">
        <v>209</v>
      </c>
      <c r="E3159" s="361" t="s">
        <v>6828</v>
      </c>
    </row>
    <row r="3160" spans="1:5" x14ac:dyDescent="0.25">
      <c r="A3160">
        <v>37599</v>
      </c>
      <c r="B3160" t="s">
        <v>6829</v>
      </c>
      <c r="C3160" t="s">
        <v>208</v>
      </c>
      <c r="D3160" t="s">
        <v>209</v>
      </c>
      <c r="E3160" s="361" t="s">
        <v>6830</v>
      </c>
    </row>
    <row r="3161" spans="1:5" x14ac:dyDescent="0.25">
      <c r="A3161">
        <v>37600</v>
      </c>
      <c r="B3161" t="s">
        <v>6831</v>
      </c>
      <c r="C3161" t="s">
        <v>208</v>
      </c>
      <c r="D3161" t="s">
        <v>209</v>
      </c>
      <c r="E3161" s="361" t="s">
        <v>6832</v>
      </c>
    </row>
    <row r="3162" spans="1:5" x14ac:dyDescent="0.25">
      <c r="A3162">
        <v>37601</v>
      </c>
      <c r="B3162" t="s">
        <v>6833</v>
      </c>
      <c r="C3162" t="s">
        <v>213</v>
      </c>
      <c r="D3162" t="s">
        <v>209</v>
      </c>
      <c r="E3162" s="361" t="s">
        <v>6834</v>
      </c>
    </row>
    <row r="3163" spans="1:5" x14ac:dyDescent="0.25">
      <c r="A3163">
        <v>37666</v>
      </c>
      <c r="B3163" t="s">
        <v>6835</v>
      </c>
      <c r="C3163" t="s">
        <v>212</v>
      </c>
      <c r="D3163" t="s">
        <v>206</v>
      </c>
      <c r="E3163" s="361" t="s">
        <v>1775</v>
      </c>
    </row>
    <row r="3164" spans="1:5" x14ac:dyDescent="0.25">
      <c r="A3164">
        <v>37712</v>
      </c>
      <c r="B3164" t="s">
        <v>6836</v>
      </c>
      <c r="C3164" t="s">
        <v>214</v>
      </c>
      <c r="D3164" t="s">
        <v>206</v>
      </c>
      <c r="E3164" s="361" t="s">
        <v>6837</v>
      </c>
    </row>
    <row r="3165" spans="1:5" x14ac:dyDescent="0.25">
      <c r="A3165">
        <v>37727</v>
      </c>
      <c r="B3165" t="s">
        <v>6838</v>
      </c>
      <c r="C3165" t="s">
        <v>208</v>
      </c>
      <c r="D3165" t="s">
        <v>209</v>
      </c>
      <c r="E3165" s="361" t="s">
        <v>1634</v>
      </c>
    </row>
    <row r="3166" spans="1:5" x14ac:dyDescent="0.25">
      <c r="A3166">
        <v>37728</v>
      </c>
      <c r="B3166" t="s">
        <v>6839</v>
      </c>
      <c r="C3166" t="s">
        <v>208</v>
      </c>
      <c r="D3166" t="s">
        <v>209</v>
      </c>
      <c r="E3166" s="361" t="s">
        <v>1635</v>
      </c>
    </row>
    <row r="3167" spans="1:5" x14ac:dyDescent="0.25">
      <c r="A3167">
        <v>37729</v>
      </c>
      <c r="B3167" t="s">
        <v>6840</v>
      </c>
      <c r="C3167" t="s">
        <v>208</v>
      </c>
      <c r="D3167" t="s">
        <v>209</v>
      </c>
      <c r="E3167" s="361" t="s">
        <v>1636</v>
      </c>
    </row>
    <row r="3168" spans="1:5" x14ac:dyDescent="0.25">
      <c r="A3168">
        <v>37730</v>
      </c>
      <c r="B3168" t="s">
        <v>6841</v>
      </c>
      <c r="C3168" t="s">
        <v>208</v>
      </c>
      <c r="D3168" t="s">
        <v>209</v>
      </c>
      <c r="E3168" s="361" t="s">
        <v>1637</v>
      </c>
    </row>
    <row r="3169" spans="1:5" x14ac:dyDescent="0.25">
      <c r="A3169">
        <v>37731</v>
      </c>
      <c r="B3169" t="s">
        <v>6842</v>
      </c>
      <c r="C3169" t="s">
        <v>208</v>
      </c>
      <c r="D3169" t="s">
        <v>209</v>
      </c>
      <c r="E3169" s="361" t="s">
        <v>1638</v>
      </c>
    </row>
    <row r="3170" spans="1:5" x14ac:dyDescent="0.25">
      <c r="A3170">
        <v>37732</v>
      </c>
      <c r="B3170" t="s">
        <v>6843</v>
      </c>
      <c r="C3170" t="s">
        <v>208</v>
      </c>
      <c r="D3170" t="s">
        <v>209</v>
      </c>
      <c r="E3170" s="361" t="s">
        <v>1639</v>
      </c>
    </row>
    <row r="3171" spans="1:5" x14ac:dyDescent="0.25">
      <c r="A3171">
        <v>37733</v>
      </c>
      <c r="B3171" t="s">
        <v>6844</v>
      </c>
      <c r="C3171" t="s">
        <v>208</v>
      </c>
      <c r="D3171" t="s">
        <v>209</v>
      </c>
      <c r="E3171" s="361" t="s">
        <v>1640</v>
      </c>
    </row>
    <row r="3172" spans="1:5" x14ac:dyDescent="0.25">
      <c r="A3172">
        <v>37734</v>
      </c>
      <c r="B3172" t="s">
        <v>6845</v>
      </c>
      <c r="C3172" t="s">
        <v>208</v>
      </c>
      <c r="D3172" t="s">
        <v>209</v>
      </c>
      <c r="E3172" s="361" t="s">
        <v>1641</v>
      </c>
    </row>
    <row r="3173" spans="1:5" x14ac:dyDescent="0.25">
      <c r="A3173">
        <v>37735</v>
      </c>
      <c r="B3173" t="s">
        <v>6846</v>
      </c>
      <c r="C3173" t="s">
        <v>208</v>
      </c>
      <c r="D3173" t="s">
        <v>209</v>
      </c>
      <c r="E3173" s="361" t="s">
        <v>1642</v>
      </c>
    </row>
    <row r="3174" spans="1:5" x14ac:dyDescent="0.25">
      <c r="A3174">
        <v>37736</v>
      </c>
      <c r="B3174" t="s">
        <v>6847</v>
      </c>
      <c r="C3174" t="s">
        <v>208</v>
      </c>
      <c r="D3174" t="s">
        <v>209</v>
      </c>
      <c r="E3174" s="361" t="s">
        <v>1643</v>
      </c>
    </row>
    <row r="3175" spans="1:5" x14ac:dyDescent="0.25">
      <c r="A3175">
        <v>37737</v>
      </c>
      <c r="B3175" t="s">
        <v>6848</v>
      </c>
      <c r="C3175" t="s">
        <v>208</v>
      </c>
      <c r="D3175" t="s">
        <v>209</v>
      </c>
      <c r="E3175" s="361" t="s">
        <v>1644</v>
      </c>
    </row>
    <row r="3176" spans="1:5" x14ac:dyDescent="0.25">
      <c r="A3176">
        <v>37738</v>
      </c>
      <c r="B3176" t="s">
        <v>6849</v>
      </c>
      <c r="C3176" t="s">
        <v>208</v>
      </c>
      <c r="D3176" t="s">
        <v>209</v>
      </c>
      <c r="E3176" s="361" t="s">
        <v>1645</v>
      </c>
    </row>
    <row r="3177" spans="1:5" x14ac:dyDescent="0.25">
      <c r="A3177">
        <v>37739</v>
      </c>
      <c r="B3177" t="s">
        <v>6850</v>
      </c>
      <c r="C3177" t="s">
        <v>208</v>
      </c>
      <c r="D3177" t="s">
        <v>209</v>
      </c>
      <c r="E3177" s="361" t="s">
        <v>1646</v>
      </c>
    </row>
    <row r="3178" spans="1:5" x14ac:dyDescent="0.25">
      <c r="A3178">
        <v>37740</v>
      </c>
      <c r="B3178" t="s">
        <v>6851</v>
      </c>
      <c r="C3178" t="s">
        <v>208</v>
      </c>
      <c r="D3178" t="s">
        <v>209</v>
      </c>
      <c r="E3178" s="361" t="s">
        <v>1647</v>
      </c>
    </row>
    <row r="3179" spans="1:5" x14ac:dyDescent="0.25">
      <c r="A3179">
        <v>37741</v>
      </c>
      <c r="B3179" t="s">
        <v>6852</v>
      </c>
      <c r="C3179" t="s">
        <v>208</v>
      </c>
      <c r="D3179" t="s">
        <v>209</v>
      </c>
      <c r="E3179" s="361" t="s">
        <v>1648</v>
      </c>
    </row>
    <row r="3180" spans="1:5" x14ac:dyDescent="0.25">
      <c r="A3180">
        <v>37743</v>
      </c>
      <c r="B3180" t="s">
        <v>6853</v>
      </c>
      <c r="C3180" t="s">
        <v>208</v>
      </c>
      <c r="D3180" t="s">
        <v>209</v>
      </c>
      <c r="E3180" s="361" t="s">
        <v>1649</v>
      </c>
    </row>
    <row r="3181" spans="1:5" x14ac:dyDescent="0.25">
      <c r="A3181">
        <v>37744</v>
      </c>
      <c r="B3181" t="s">
        <v>6854</v>
      </c>
      <c r="C3181" t="s">
        <v>208</v>
      </c>
      <c r="D3181" t="s">
        <v>209</v>
      </c>
      <c r="E3181" s="361" t="s">
        <v>1650</v>
      </c>
    </row>
    <row r="3182" spans="1:5" x14ac:dyDescent="0.25">
      <c r="A3182">
        <v>37749</v>
      </c>
      <c r="B3182" t="s">
        <v>6855</v>
      </c>
      <c r="C3182" t="s">
        <v>208</v>
      </c>
      <c r="D3182" t="s">
        <v>209</v>
      </c>
      <c r="E3182" s="361" t="s">
        <v>6856</v>
      </c>
    </row>
    <row r="3183" spans="1:5" x14ac:dyDescent="0.25">
      <c r="A3183">
        <v>37750</v>
      </c>
      <c r="B3183" t="s">
        <v>6857</v>
      </c>
      <c r="C3183" t="s">
        <v>208</v>
      </c>
      <c r="D3183" t="s">
        <v>209</v>
      </c>
      <c r="E3183" s="361" t="s">
        <v>6858</v>
      </c>
    </row>
    <row r="3184" spans="1:5" x14ac:dyDescent="0.25">
      <c r="A3184">
        <v>37752</v>
      </c>
      <c r="B3184" t="s">
        <v>6859</v>
      </c>
      <c r="C3184" t="s">
        <v>208</v>
      </c>
      <c r="D3184" t="s">
        <v>209</v>
      </c>
      <c r="E3184" s="361" t="s">
        <v>6860</v>
      </c>
    </row>
    <row r="3185" spans="1:5" x14ac:dyDescent="0.25">
      <c r="A3185">
        <v>37754</v>
      </c>
      <c r="B3185" t="s">
        <v>6861</v>
      </c>
      <c r="C3185" t="s">
        <v>208</v>
      </c>
      <c r="D3185" t="s">
        <v>209</v>
      </c>
      <c r="E3185" s="361" t="s">
        <v>6862</v>
      </c>
    </row>
    <row r="3186" spans="1:5" x14ac:dyDescent="0.25">
      <c r="A3186">
        <v>37757</v>
      </c>
      <c r="B3186" t="s">
        <v>6863</v>
      </c>
      <c r="C3186" t="s">
        <v>208</v>
      </c>
      <c r="D3186" t="s">
        <v>209</v>
      </c>
      <c r="E3186" s="361" t="s">
        <v>6864</v>
      </c>
    </row>
    <row r="3187" spans="1:5" x14ac:dyDescent="0.25">
      <c r="A3187">
        <v>37758</v>
      </c>
      <c r="B3187" t="s">
        <v>6865</v>
      </c>
      <c r="C3187" t="s">
        <v>208</v>
      </c>
      <c r="D3187" t="s">
        <v>209</v>
      </c>
      <c r="E3187" s="361" t="s">
        <v>6866</v>
      </c>
    </row>
    <row r="3188" spans="1:5" x14ac:dyDescent="0.25">
      <c r="A3188">
        <v>37762</v>
      </c>
      <c r="B3188" t="s">
        <v>6867</v>
      </c>
      <c r="C3188" t="s">
        <v>208</v>
      </c>
      <c r="D3188" t="s">
        <v>206</v>
      </c>
      <c r="E3188" s="361" t="s">
        <v>1651</v>
      </c>
    </row>
    <row r="3189" spans="1:5" x14ac:dyDescent="0.25">
      <c r="A3189">
        <v>37763</v>
      </c>
      <c r="B3189" t="s">
        <v>6868</v>
      </c>
      <c r="C3189" t="s">
        <v>208</v>
      </c>
      <c r="D3189" t="s">
        <v>206</v>
      </c>
      <c r="E3189" s="361" t="s">
        <v>1652</v>
      </c>
    </row>
    <row r="3190" spans="1:5" x14ac:dyDescent="0.25">
      <c r="A3190">
        <v>37768</v>
      </c>
      <c r="B3190" t="s">
        <v>6869</v>
      </c>
      <c r="C3190" t="s">
        <v>208</v>
      </c>
      <c r="D3190" t="s">
        <v>209</v>
      </c>
      <c r="E3190" s="361" t="s">
        <v>1653</v>
      </c>
    </row>
    <row r="3191" spans="1:5" x14ac:dyDescent="0.25">
      <c r="A3191">
        <v>37769</v>
      </c>
      <c r="B3191" t="s">
        <v>6870</v>
      </c>
      <c r="C3191" t="s">
        <v>208</v>
      </c>
      <c r="D3191" t="s">
        <v>209</v>
      </c>
      <c r="E3191" s="361" t="s">
        <v>1654</v>
      </c>
    </row>
    <row r="3192" spans="1:5" x14ac:dyDescent="0.25">
      <c r="A3192">
        <v>37770</v>
      </c>
      <c r="B3192" t="s">
        <v>6871</v>
      </c>
      <c r="C3192" t="s">
        <v>208</v>
      </c>
      <c r="D3192" t="s">
        <v>209</v>
      </c>
      <c r="E3192" s="361" t="s">
        <v>1655</v>
      </c>
    </row>
    <row r="3193" spans="1:5" x14ac:dyDescent="0.25">
      <c r="A3193">
        <v>37771</v>
      </c>
      <c r="B3193" t="s">
        <v>6872</v>
      </c>
      <c r="C3193" t="s">
        <v>208</v>
      </c>
      <c r="D3193" t="s">
        <v>209</v>
      </c>
      <c r="E3193" s="361" t="s">
        <v>1656</v>
      </c>
    </row>
    <row r="3194" spans="1:5" x14ac:dyDescent="0.25">
      <c r="A3194">
        <v>37772</v>
      </c>
      <c r="B3194" t="s">
        <v>6873</v>
      </c>
      <c r="C3194" t="s">
        <v>208</v>
      </c>
      <c r="D3194" t="s">
        <v>209</v>
      </c>
      <c r="E3194" s="361" t="s">
        <v>1657</v>
      </c>
    </row>
    <row r="3195" spans="1:5" x14ac:dyDescent="0.25">
      <c r="A3195">
        <v>37773</v>
      </c>
      <c r="B3195" t="s">
        <v>6874</v>
      </c>
      <c r="C3195" t="s">
        <v>208</v>
      </c>
      <c r="D3195" t="s">
        <v>209</v>
      </c>
      <c r="E3195" s="361" t="s">
        <v>1658</v>
      </c>
    </row>
    <row r="3196" spans="1:5" x14ac:dyDescent="0.25">
      <c r="A3196">
        <v>37774</v>
      </c>
      <c r="B3196" t="s">
        <v>6875</v>
      </c>
      <c r="C3196" t="s">
        <v>208</v>
      </c>
      <c r="D3196" t="s">
        <v>209</v>
      </c>
      <c r="E3196" s="361" t="s">
        <v>1659</v>
      </c>
    </row>
    <row r="3197" spans="1:5" x14ac:dyDescent="0.25">
      <c r="A3197">
        <v>37775</v>
      </c>
      <c r="B3197" t="s">
        <v>6876</v>
      </c>
      <c r="C3197" t="s">
        <v>208</v>
      </c>
      <c r="D3197" t="s">
        <v>209</v>
      </c>
      <c r="E3197" s="361" t="s">
        <v>1660</v>
      </c>
    </row>
    <row r="3198" spans="1:5" x14ac:dyDescent="0.25">
      <c r="A3198">
        <v>37776</v>
      </c>
      <c r="B3198" t="s">
        <v>6877</v>
      </c>
      <c r="C3198" t="s">
        <v>208</v>
      </c>
      <c r="D3198" t="s">
        <v>209</v>
      </c>
      <c r="E3198" s="361" t="s">
        <v>1661</v>
      </c>
    </row>
    <row r="3199" spans="1:5" x14ac:dyDescent="0.25">
      <c r="A3199">
        <v>37777</v>
      </c>
      <c r="B3199" t="s">
        <v>6878</v>
      </c>
      <c r="C3199" t="s">
        <v>208</v>
      </c>
      <c r="D3199" t="s">
        <v>209</v>
      </c>
      <c r="E3199" s="361" t="s">
        <v>1662</v>
      </c>
    </row>
    <row r="3200" spans="1:5" x14ac:dyDescent="0.25">
      <c r="A3200">
        <v>37873</v>
      </c>
      <c r="B3200" t="s">
        <v>6879</v>
      </c>
      <c r="C3200" t="s">
        <v>208</v>
      </c>
      <c r="D3200" t="s">
        <v>206</v>
      </c>
      <c r="E3200" s="361" t="s">
        <v>6880</v>
      </c>
    </row>
    <row r="3201" spans="1:5" x14ac:dyDescent="0.25">
      <c r="A3201">
        <v>37947</v>
      </c>
      <c r="B3201" t="s">
        <v>6881</v>
      </c>
      <c r="C3201" t="s">
        <v>208</v>
      </c>
      <c r="D3201" t="s">
        <v>206</v>
      </c>
      <c r="E3201" s="361" t="s">
        <v>6882</v>
      </c>
    </row>
    <row r="3202" spans="1:5" x14ac:dyDescent="0.25">
      <c r="A3202">
        <v>37948</v>
      </c>
      <c r="B3202" t="s">
        <v>6883</v>
      </c>
      <c r="C3202" t="s">
        <v>208</v>
      </c>
      <c r="D3202" t="s">
        <v>206</v>
      </c>
      <c r="E3202" s="361" t="s">
        <v>1788</v>
      </c>
    </row>
    <row r="3203" spans="1:5" x14ac:dyDescent="0.25">
      <c r="A3203">
        <v>37949</v>
      </c>
      <c r="B3203" t="s">
        <v>6884</v>
      </c>
      <c r="C3203" t="s">
        <v>208</v>
      </c>
      <c r="D3203" t="s">
        <v>206</v>
      </c>
      <c r="E3203" s="361" t="s">
        <v>3987</v>
      </c>
    </row>
    <row r="3204" spans="1:5" x14ac:dyDescent="0.25">
      <c r="A3204">
        <v>37950</v>
      </c>
      <c r="B3204" t="s">
        <v>6885</v>
      </c>
      <c r="C3204" t="s">
        <v>208</v>
      </c>
      <c r="D3204" t="s">
        <v>206</v>
      </c>
      <c r="E3204" s="361" t="s">
        <v>1951</v>
      </c>
    </row>
    <row r="3205" spans="1:5" x14ac:dyDescent="0.25">
      <c r="A3205">
        <v>37951</v>
      </c>
      <c r="B3205" t="s">
        <v>6886</v>
      </c>
      <c r="C3205" t="s">
        <v>208</v>
      </c>
      <c r="D3205" t="s">
        <v>206</v>
      </c>
      <c r="E3205" s="361" t="s">
        <v>3628</v>
      </c>
    </row>
    <row r="3206" spans="1:5" x14ac:dyDescent="0.25">
      <c r="A3206">
        <v>37952</v>
      </c>
      <c r="B3206" t="s">
        <v>6887</v>
      </c>
      <c r="C3206" t="s">
        <v>208</v>
      </c>
      <c r="D3206" t="s">
        <v>206</v>
      </c>
      <c r="E3206" s="361" t="s">
        <v>6888</v>
      </c>
    </row>
    <row r="3207" spans="1:5" x14ac:dyDescent="0.25">
      <c r="A3207">
        <v>37956</v>
      </c>
      <c r="B3207" t="s">
        <v>6889</v>
      </c>
      <c r="C3207" t="s">
        <v>208</v>
      </c>
      <c r="D3207" t="s">
        <v>206</v>
      </c>
      <c r="E3207" s="361" t="s">
        <v>3611</v>
      </c>
    </row>
    <row r="3208" spans="1:5" x14ac:dyDescent="0.25">
      <c r="A3208">
        <v>37957</v>
      </c>
      <c r="B3208" t="s">
        <v>6890</v>
      </c>
      <c r="C3208" t="s">
        <v>208</v>
      </c>
      <c r="D3208" t="s">
        <v>206</v>
      </c>
      <c r="E3208" s="361" t="s">
        <v>1273</v>
      </c>
    </row>
    <row r="3209" spans="1:5" x14ac:dyDescent="0.25">
      <c r="A3209">
        <v>37958</v>
      </c>
      <c r="B3209" t="s">
        <v>6891</v>
      </c>
      <c r="C3209" t="s">
        <v>208</v>
      </c>
      <c r="D3209" t="s">
        <v>206</v>
      </c>
      <c r="E3209" s="361" t="s">
        <v>910</v>
      </c>
    </row>
    <row r="3210" spans="1:5" x14ac:dyDescent="0.25">
      <c r="A3210">
        <v>37959</v>
      </c>
      <c r="B3210" t="s">
        <v>6892</v>
      </c>
      <c r="C3210" t="s">
        <v>208</v>
      </c>
      <c r="D3210" t="s">
        <v>206</v>
      </c>
      <c r="E3210" s="361" t="s">
        <v>1765</v>
      </c>
    </row>
    <row r="3211" spans="1:5" x14ac:dyDescent="0.25">
      <c r="A3211">
        <v>37960</v>
      </c>
      <c r="B3211" t="s">
        <v>6893</v>
      </c>
      <c r="C3211" t="s">
        <v>208</v>
      </c>
      <c r="D3211" t="s">
        <v>206</v>
      </c>
      <c r="E3211" s="361" t="s">
        <v>6894</v>
      </c>
    </row>
    <row r="3212" spans="1:5" x14ac:dyDescent="0.25">
      <c r="A3212">
        <v>37961</v>
      </c>
      <c r="B3212" t="s">
        <v>6895</v>
      </c>
      <c r="C3212" t="s">
        <v>208</v>
      </c>
      <c r="D3212" t="s">
        <v>206</v>
      </c>
      <c r="E3212" s="361" t="s">
        <v>6896</v>
      </c>
    </row>
    <row r="3213" spans="1:5" x14ac:dyDescent="0.25">
      <c r="A3213">
        <v>37962</v>
      </c>
      <c r="B3213" t="s">
        <v>6897</v>
      </c>
      <c r="C3213" t="s">
        <v>208</v>
      </c>
      <c r="D3213" t="s">
        <v>206</v>
      </c>
      <c r="E3213" s="361" t="s">
        <v>6898</v>
      </c>
    </row>
    <row r="3214" spans="1:5" x14ac:dyDescent="0.25">
      <c r="A3214">
        <v>37963</v>
      </c>
      <c r="B3214" t="s">
        <v>6899</v>
      </c>
      <c r="C3214" t="s">
        <v>208</v>
      </c>
      <c r="D3214" t="s">
        <v>206</v>
      </c>
      <c r="E3214" s="361" t="s">
        <v>6900</v>
      </c>
    </row>
    <row r="3215" spans="1:5" x14ac:dyDescent="0.25">
      <c r="A3215">
        <v>37964</v>
      </c>
      <c r="B3215" t="s">
        <v>6901</v>
      </c>
      <c r="C3215" t="s">
        <v>208</v>
      </c>
      <c r="D3215" t="s">
        <v>206</v>
      </c>
      <c r="E3215" s="361" t="s">
        <v>6902</v>
      </c>
    </row>
    <row r="3216" spans="1:5" x14ac:dyDescent="0.25">
      <c r="A3216">
        <v>37965</v>
      </c>
      <c r="B3216" t="s">
        <v>6903</v>
      </c>
      <c r="C3216" t="s">
        <v>208</v>
      </c>
      <c r="D3216" t="s">
        <v>206</v>
      </c>
      <c r="E3216" s="361" t="s">
        <v>6904</v>
      </c>
    </row>
    <row r="3217" spans="1:5" x14ac:dyDescent="0.25">
      <c r="A3217">
        <v>37966</v>
      </c>
      <c r="B3217" t="s">
        <v>6905</v>
      </c>
      <c r="C3217" t="s">
        <v>208</v>
      </c>
      <c r="D3217" t="s">
        <v>206</v>
      </c>
      <c r="E3217" s="361" t="s">
        <v>2006</v>
      </c>
    </row>
    <row r="3218" spans="1:5" x14ac:dyDescent="0.25">
      <c r="A3218">
        <v>37967</v>
      </c>
      <c r="B3218" t="s">
        <v>6906</v>
      </c>
      <c r="C3218" t="s">
        <v>208</v>
      </c>
      <c r="D3218" t="s">
        <v>206</v>
      </c>
      <c r="E3218" s="361" t="s">
        <v>1566</v>
      </c>
    </row>
    <row r="3219" spans="1:5" x14ac:dyDescent="0.25">
      <c r="A3219">
        <v>37968</v>
      </c>
      <c r="B3219" t="s">
        <v>6907</v>
      </c>
      <c r="C3219" t="s">
        <v>208</v>
      </c>
      <c r="D3219" t="s">
        <v>206</v>
      </c>
      <c r="E3219" s="361" t="s">
        <v>6908</v>
      </c>
    </row>
    <row r="3220" spans="1:5" x14ac:dyDescent="0.25">
      <c r="A3220">
        <v>37969</v>
      </c>
      <c r="B3220" t="s">
        <v>6909</v>
      </c>
      <c r="C3220" t="s">
        <v>208</v>
      </c>
      <c r="D3220" t="s">
        <v>206</v>
      </c>
      <c r="E3220" s="361" t="s">
        <v>6910</v>
      </c>
    </row>
    <row r="3221" spans="1:5" x14ac:dyDescent="0.25">
      <c r="A3221">
        <v>37970</v>
      </c>
      <c r="B3221" t="s">
        <v>6911</v>
      </c>
      <c r="C3221" t="s">
        <v>208</v>
      </c>
      <c r="D3221" t="s">
        <v>206</v>
      </c>
      <c r="E3221" s="361" t="s">
        <v>6912</v>
      </c>
    </row>
    <row r="3222" spans="1:5" x14ac:dyDescent="0.25">
      <c r="A3222">
        <v>37971</v>
      </c>
      <c r="B3222" t="s">
        <v>6913</v>
      </c>
      <c r="C3222" t="s">
        <v>208</v>
      </c>
      <c r="D3222" t="s">
        <v>206</v>
      </c>
      <c r="E3222" s="361" t="s">
        <v>1601</v>
      </c>
    </row>
    <row r="3223" spans="1:5" x14ac:dyDescent="0.25">
      <c r="A3223">
        <v>37972</v>
      </c>
      <c r="B3223" t="s">
        <v>6914</v>
      </c>
      <c r="C3223" t="s">
        <v>208</v>
      </c>
      <c r="D3223" t="s">
        <v>206</v>
      </c>
      <c r="E3223" s="361" t="s">
        <v>874</v>
      </c>
    </row>
    <row r="3224" spans="1:5" x14ac:dyDescent="0.25">
      <c r="A3224">
        <v>37973</v>
      </c>
      <c r="B3224" t="s">
        <v>6915</v>
      </c>
      <c r="C3224" t="s">
        <v>208</v>
      </c>
      <c r="D3224" t="s">
        <v>206</v>
      </c>
      <c r="E3224" s="361" t="s">
        <v>6916</v>
      </c>
    </row>
    <row r="3225" spans="1:5" x14ac:dyDescent="0.25">
      <c r="A3225">
        <v>37974</v>
      </c>
      <c r="B3225" t="s">
        <v>6917</v>
      </c>
      <c r="C3225" t="s">
        <v>208</v>
      </c>
      <c r="D3225" t="s">
        <v>206</v>
      </c>
      <c r="E3225" s="361" t="s">
        <v>1553</v>
      </c>
    </row>
    <row r="3226" spans="1:5" x14ac:dyDescent="0.25">
      <c r="A3226">
        <v>37975</v>
      </c>
      <c r="B3226" t="s">
        <v>6918</v>
      </c>
      <c r="C3226" t="s">
        <v>208</v>
      </c>
      <c r="D3226" t="s">
        <v>206</v>
      </c>
      <c r="E3226" s="361" t="s">
        <v>1035</v>
      </c>
    </row>
    <row r="3227" spans="1:5" x14ac:dyDescent="0.25">
      <c r="A3227">
        <v>37976</v>
      </c>
      <c r="B3227" t="s">
        <v>6919</v>
      </c>
      <c r="C3227" t="s">
        <v>208</v>
      </c>
      <c r="D3227" t="s">
        <v>206</v>
      </c>
      <c r="E3227" s="361" t="s">
        <v>779</v>
      </c>
    </row>
    <row r="3228" spans="1:5" x14ac:dyDescent="0.25">
      <c r="A3228">
        <v>37977</v>
      </c>
      <c r="B3228" t="s">
        <v>6920</v>
      </c>
      <c r="C3228" t="s">
        <v>208</v>
      </c>
      <c r="D3228" t="s">
        <v>206</v>
      </c>
      <c r="E3228" s="361" t="s">
        <v>639</v>
      </c>
    </row>
    <row r="3229" spans="1:5" x14ac:dyDescent="0.25">
      <c r="A3229">
        <v>37978</v>
      </c>
      <c r="B3229" t="s">
        <v>6921</v>
      </c>
      <c r="C3229" t="s">
        <v>208</v>
      </c>
      <c r="D3229" t="s">
        <v>206</v>
      </c>
      <c r="E3229" s="361" t="s">
        <v>1453</v>
      </c>
    </row>
    <row r="3230" spans="1:5" x14ac:dyDescent="0.25">
      <c r="A3230">
        <v>37979</v>
      </c>
      <c r="B3230" t="s">
        <v>6922</v>
      </c>
      <c r="C3230" t="s">
        <v>208</v>
      </c>
      <c r="D3230" t="s">
        <v>206</v>
      </c>
      <c r="E3230" s="361" t="s">
        <v>6923</v>
      </c>
    </row>
    <row r="3231" spans="1:5" x14ac:dyDescent="0.25">
      <c r="A3231">
        <v>37980</v>
      </c>
      <c r="B3231" t="s">
        <v>6924</v>
      </c>
      <c r="C3231" t="s">
        <v>208</v>
      </c>
      <c r="D3231" t="s">
        <v>206</v>
      </c>
      <c r="E3231" s="361" t="s">
        <v>6925</v>
      </c>
    </row>
    <row r="3232" spans="1:5" x14ac:dyDescent="0.25">
      <c r="A3232">
        <v>37981</v>
      </c>
      <c r="B3232" t="s">
        <v>6926</v>
      </c>
      <c r="C3232" t="s">
        <v>208</v>
      </c>
      <c r="D3232" t="s">
        <v>206</v>
      </c>
      <c r="E3232" s="361" t="s">
        <v>2356</v>
      </c>
    </row>
    <row r="3233" spans="1:5" x14ac:dyDescent="0.25">
      <c r="A3233">
        <v>37982</v>
      </c>
      <c r="B3233" t="s">
        <v>6927</v>
      </c>
      <c r="C3233" t="s">
        <v>208</v>
      </c>
      <c r="D3233" t="s">
        <v>206</v>
      </c>
      <c r="E3233" s="361" t="s">
        <v>6928</v>
      </c>
    </row>
    <row r="3234" spans="1:5" x14ac:dyDescent="0.25">
      <c r="A3234">
        <v>37983</v>
      </c>
      <c r="B3234" t="s">
        <v>6929</v>
      </c>
      <c r="C3234" t="s">
        <v>208</v>
      </c>
      <c r="D3234" t="s">
        <v>206</v>
      </c>
      <c r="E3234" s="361" t="s">
        <v>792</v>
      </c>
    </row>
    <row r="3235" spans="1:5" x14ac:dyDescent="0.25">
      <c r="A3235">
        <v>37984</v>
      </c>
      <c r="B3235" t="s">
        <v>6930</v>
      </c>
      <c r="C3235" t="s">
        <v>208</v>
      </c>
      <c r="D3235" t="s">
        <v>206</v>
      </c>
      <c r="E3235" s="361" t="s">
        <v>701</v>
      </c>
    </row>
    <row r="3236" spans="1:5" x14ac:dyDescent="0.25">
      <c r="A3236">
        <v>37985</v>
      </c>
      <c r="B3236" t="s">
        <v>6931</v>
      </c>
      <c r="C3236" t="s">
        <v>208</v>
      </c>
      <c r="D3236" t="s">
        <v>206</v>
      </c>
      <c r="E3236" s="361" t="s">
        <v>6932</v>
      </c>
    </row>
    <row r="3237" spans="1:5" x14ac:dyDescent="0.25">
      <c r="A3237">
        <v>37986</v>
      </c>
      <c r="B3237" t="s">
        <v>6933</v>
      </c>
      <c r="C3237" t="s">
        <v>208</v>
      </c>
      <c r="D3237" t="s">
        <v>206</v>
      </c>
      <c r="E3237" s="361" t="s">
        <v>1669</v>
      </c>
    </row>
    <row r="3238" spans="1:5" x14ac:dyDescent="0.25">
      <c r="A3238">
        <v>37987</v>
      </c>
      <c r="B3238" t="s">
        <v>6934</v>
      </c>
      <c r="C3238" t="s">
        <v>208</v>
      </c>
      <c r="D3238" t="s">
        <v>206</v>
      </c>
      <c r="E3238" s="361" t="s">
        <v>6935</v>
      </c>
    </row>
    <row r="3239" spans="1:5" x14ac:dyDescent="0.25">
      <c r="A3239">
        <v>37988</v>
      </c>
      <c r="B3239" t="s">
        <v>6936</v>
      </c>
      <c r="C3239" t="s">
        <v>208</v>
      </c>
      <c r="D3239" t="s">
        <v>206</v>
      </c>
      <c r="E3239" s="361" t="s">
        <v>6937</v>
      </c>
    </row>
    <row r="3240" spans="1:5" x14ac:dyDescent="0.25">
      <c r="A3240">
        <v>37989</v>
      </c>
      <c r="B3240" t="s">
        <v>6938</v>
      </c>
      <c r="C3240" t="s">
        <v>208</v>
      </c>
      <c r="D3240" t="s">
        <v>206</v>
      </c>
      <c r="E3240" s="361" t="s">
        <v>1276</v>
      </c>
    </row>
    <row r="3241" spans="1:5" x14ac:dyDescent="0.25">
      <c r="A3241">
        <v>37990</v>
      </c>
      <c r="B3241" t="s">
        <v>6939</v>
      </c>
      <c r="C3241" t="s">
        <v>208</v>
      </c>
      <c r="D3241" t="s">
        <v>206</v>
      </c>
      <c r="E3241" s="361" t="s">
        <v>6940</v>
      </c>
    </row>
    <row r="3242" spans="1:5" x14ac:dyDescent="0.25">
      <c r="A3242">
        <v>37991</v>
      </c>
      <c r="B3242" t="s">
        <v>6941</v>
      </c>
      <c r="C3242" t="s">
        <v>208</v>
      </c>
      <c r="D3242" t="s">
        <v>206</v>
      </c>
      <c r="E3242" s="361" t="s">
        <v>545</v>
      </c>
    </row>
    <row r="3243" spans="1:5" x14ac:dyDescent="0.25">
      <c r="A3243">
        <v>37992</v>
      </c>
      <c r="B3243" t="s">
        <v>6942</v>
      </c>
      <c r="C3243" t="s">
        <v>208</v>
      </c>
      <c r="D3243" t="s">
        <v>206</v>
      </c>
      <c r="E3243" s="361" t="s">
        <v>4357</v>
      </c>
    </row>
    <row r="3244" spans="1:5" x14ac:dyDescent="0.25">
      <c r="A3244">
        <v>37993</v>
      </c>
      <c r="B3244" t="s">
        <v>6943</v>
      </c>
      <c r="C3244" t="s">
        <v>208</v>
      </c>
      <c r="D3244" t="s">
        <v>206</v>
      </c>
      <c r="E3244" s="361" t="s">
        <v>2729</v>
      </c>
    </row>
    <row r="3245" spans="1:5" x14ac:dyDescent="0.25">
      <c r="A3245">
        <v>37994</v>
      </c>
      <c r="B3245" t="s">
        <v>6944</v>
      </c>
      <c r="C3245" t="s">
        <v>208</v>
      </c>
      <c r="D3245" t="s">
        <v>206</v>
      </c>
      <c r="E3245" s="361" t="s">
        <v>6945</v>
      </c>
    </row>
    <row r="3246" spans="1:5" x14ac:dyDescent="0.25">
      <c r="A3246">
        <v>37995</v>
      </c>
      <c r="B3246" t="s">
        <v>6946</v>
      </c>
      <c r="C3246" t="s">
        <v>208</v>
      </c>
      <c r="D3246" t="s">
        <v>206</v>
      </c>
      <c r="E3246" s="361" t="s">
        <v>6947</v>
      </c>
    </row>
    <row r="3247" spans="1:5" x14ac:dyDescent="0.25">
      <c r="A3247">
        <v>37996</v>
      </c>
      <c r="B3247" t="s">
        <v>6948</v>
      </c>
      <c r="C3247" t="s">
        <v>208</v>
      </c>
      <c r="D3247" t="s">
        <v>206</v>
      </c>
      <c r="E3247" s="361" t="s">
        <v>6949</v>
      </c>
    </row>
    <row r="3248" spans="1:5" x14ac:dyDescent="0.25">
      <c r="A3248">
        <v>37997</v>
      </c>
      <c r="B3248" t="s">
        <v>6950</v>
      </c>
      <c r="C3248" t="s">
        <v>208</v>
      </c>
      <c r="D3248" t="s">
        <v>206</v>
      </c>
      <c r="E3248" s="361" t="s">
        <v>1918</v>
      </c>
    </row>
    <row r="3249" spans="1:5" x14ac:dyDescent="0.25">
      <c r="A3249">
        <v>37998</v>
      </c>
      <c r="B3249" t="s">
        <v>6951</v>
      </c>
      <c r="C3249" t="s">
        <v>208</v>
      </c>
      <c r="D3249" t="s">
        <v>206</v>
      </c>
      <c r="E3249" s="361" t="s">
        <v>742</v>
      </c>
    </row>
    <row r="3250" spans="1:5" x14ac:dyDescent="0.25">
      <c r="A3250">
        <v>37999</v>
      </c>
      <c r="B3250" t="s">
        <v>6952</v>
      </c>
      <c r="C3250" t="s">
        <v>208</v>
      </c>
      <c r="D3250" t="s">
        <v>206</v>
      </c>
      <c r="E3250" s="361" t="s">
        <v>6953</v>
      </c>
    </row>
    <row r="3251" spans="1:5" x14ac:dyDescent="0.25">
      <c r="A3251">
        <v>38000</v>
      </c>
      <c r="B3251" t="s">
        <v>6954</v>
      </c>
      <c r="C3251" t="s">
        <v>208</v>
      </c>
      <c r="D3251" t="s">
        <v>206</v>
      </c>
      <c r="E3251" s="361" t="s">
        <v>6955</v>
      </c>
    </row>
    <row r="3252" spans="1:5" x14ac:dyDescent="0.25">
      <c r="A3252">
        <v>38001</v>
      </c>
      <c r="B3252" t="s">
        <v>6956</v>
      </c>
      <c r="C3252" t="s">
        <v>208</v>
      </c>
      <c r="D3252" t="s">
        <v>206</v>
      </c>
      <c r="E3252" s="361" t="s">
        <v>6957</v>
      </c>
    </row>
    <row r="3253" spans="1:5" x14ac:dyDescent="0.25">
      <c r="A3253">
        <v>38002</v>
      </c>
      <c r="B3253" t="s">
        <v>6958</v>
      </c>
      <c r="C3253" t="s">
        <v>208</v>
      </c>
      <c r="D3253" t="s">
        <v>206</v>
      </c>
      <c r="E3253" s="361" t="s">
        <v>6959</v>
      </c>
    </row>
    <row r="3254" spans="1:5" x14ac:dyDescent="0.25">
      <c r="A3254">
        <v>38003</v>
      </c>
      <c r="B3254" t="s">
        <v>6960</v>
      </c>
      <c r="C3254" t="s">
        <v>208</v>
      </c>
      <c r="D3254" t="s">
        <v>206</v>
      </c>
      <c r="E3254" s="361" t="s">
        <v>6961</v>
      </c>
    </row>
    <row r="3255" spans="1:5" x14ac:dyDescent="0.25">
      <c r="A3255">
        <v>38004</v>
      </c>
      <c r="B3255" t="s">
        <v>6962</v>
      </c>
      <c r="C3255" t="s">
        <v>208</v>
      </c>
      <c r="D3255" t="s">
        <v>206</v>
      </c>
      <c r="E3255" s="361" t="s">
        <v>6963</v>
      </c>
    </row>
    <row r="3256" spans="1:5" x14ac:dyDescent="0.25">
      <c r="A3256">
        <v>38005</v>
      </c>
      <c r="B3256" t="s">
        <v>6964</v>
      </c>
      <c r="C3256" t="s">
        <v>208</v>
      </c>
      <c r="D3256" t="s">
        <v>206</v>
      </c>
      <c r="E3256" s="361" t="s">
        <v>669</v>
      </c>
    </row>
    <row r="3257" spans="1:5" x14ac:dyDescent="0.25">
      <c r="A3257">
        <v>38006</v>
      </c>
      <c r="B3257" t="s">
        <v>6965</v>
      </c>
      <c r="C3257" t="s">
        <v>208</v>
      </c>
      <c r="D3257" t="s">
        <v>206</v>
      </c>
      <c r="E3257" s="361" t="s">
        <v>6966</v>
      </c>
    </row>
    <row r="3258" spans="1:5" x14ac:dyDescent="0.25">
      <c r="A3258">
        <v>38007</v>
      </c>
      <c r="B3258" t="s">
        <v>6967</v>
      </c>
      <c r="C3258" t="s">
        <v>208</v>
      </c>
      <c r="D3258" t="s">
        <v>206</v>
      </c>
      <c r="E3258" s="361" t="s">
        <v>3043</v>
      </c>
    </row>
    <row r="3259" spans="1:5" x14ac:dyDescent="0.25">
      <c r="A3259">
        <v>38008</v>
      </c>
      <c r="B3259" t="s">
        <v>6968</v>
      </c>
      <c r="C3259" t="s">
        <v>208</v>
      </c>
      <c r="D3259" t="s">
        <v>206</v>
      </c>
      <c r="E3259" s="361" t="s">
        <v>2272</v>
      </c>
    </row>
    <row r="3260" spans="1:5" x14ac:dyDescent="0.25">
      <c r="A3260">
        <v>38009</v>
      </c>
      <c r="B3260" t="s">
        <v>6969</v>
      </c>
      <c r="C3260" t="s">
        <v>208</v>
      </c>
      <c r="D3260" t="s">
        <v>206</v>
      </c>
      <c r="E3260" s="361" t="s">
        <v>1529</v>
      </c>
    </row>
    <row r="3261" spans="1:5" x14ac:dyDescent="0.25">
      <c r="A3261">
        <v>38010</v>
      </c>
      <c r="B3261" t="s">
        <v>6970</v>
      </c>
      <c r="C3261" t="s">
        <v>208</v>
      </c>
      <c r="D3261" t="s">
        <v>206</v>
      </c>
      <c r="E3261" s="361" t="s">
        <v>6971</v>
      </c>
    </row>
    <row r="3262" spans="1:5" x14ac:dyDescent="0.25">
      <c r="A3262">
        <v>38011</v>
      </c>
      <c r="B3262" t="s">
        <v>6972</v>
      </c>
      <c r="C3262" t="s">
        <v>208</v>
      </c>
      <c r="D3262" t="s">
        <v>206</v>
      </c>
      <c r="E3262" s="361" t="s">
        <v>3149</v>
      </c>
    </row>
    <row r="3263" spans="1:5" x14ac:dyDescent="0.25">
      <c r="A3263">
        <v>38012</v>
      </c>
      <c r="B3263" t="s">
        <v>6973</v>
      </c>
      <c r="C3263" t="s">
        <v>208</v>
      </c>
      <c r="D3263" t="s">
        <v>206</v>
      </c>
      <c r="E3263" s="361" t="s">
        <v>6801</v>
      </c>
    </row>
    <row r="3264" spans="1:5" x14ac:dyDescent="0.25">
      <c r="A3264">
        <v>38013</v>
      </c>
      <c r="B3264" t="s">
        <v>6974</v>
      </c>
      <c r="C3264" t="s">
        <v>208</v>
      </c>
      <c r="D3264" t="s">
        <v>206</v>
      </c>
      <c r="E3264" s="361" t="s">
        <v>3127</v>
      </c>
    </row>
    <row r="3265" spans="1:5" x14ac:dyDescent="0.25">
      <c r="A3265">
        <v>38014</v>
      </c>
      <c r="B3265" t="s">
        <v>6975</v>
      </c>
      <c r="C3265" t="s">
        <v>208</v>
      </c>
      <c r="D3265" t="s">
        <v>206</v>
      </c>
      <c r="E3265" s="361" t="s">
        <v>6976</v>
      </c>
    </row>
    <row r="3266" spans="1:5" x14ac:dyDescent="0.25">
      <c r="A3266">
        <v>38015</v>
      </c>
      <c r="B3266" t="s">
        <v>6977</v>
      </c>
      <c r="C3266" t="s">
        <v>208</v>
      </c>
      <c r="D3266" t="s">
        <v>206</v>
      </c>
      <c r="E3266" s="361" t="s">
        <v>6978</v>
      </c>
    </row>
    <row r="3267" spans="1:5" x14ac:dyDescent="0.25">
      <c r="A3267">
        <v>38016</v>
      </c>
      <c r="B3267" t="s">
        <v>6979</v>
      </c>
      <c r="C3267" t="s">
        <v>208</v>
      </c>
      <c r="D3267" t="s">
        <v>206</v>
      </c>
      <c r="E3267" s="361" t="s">
        <v>6980</v>
      </c>
    </row>
    <row r="3268" spans="1:5" x14ac:dyDescent="0.25">
      <c r="A3268">
        <v>38017</v>
      </c>
      <c r="B3268" t="s">
        <v>6981</v>
      </c>
      <c r="C3268" t="s">
        <v>208</v>
      </c>
      <c r="D3268" t="s">
        <v>206</v>
      </c>
      <c r="E3268" s="361" t="s">
        <v>736</v>
      </c>
    </row>
    <row r="3269" spans="1:5" x14ac:dyDescent="0.25">
      <c r="A3269">
        <v>38018</v>
      </c>
      <c r="B3269" t="s">
        <v>6982</v>
      </c>
      <c r="C3269" t="s">
        <v>208</v>
      </c>
      <c r="D3269" t="s">
        <v>206</v>
      </c>
      <c r="E3269" s="361" t="s">
        <v>6983</v>
      </c>
    </row>
    <row r="3270" spans="1:5" x14ac:dyDescent="0.25">
      <c r="A3270">
        <v>38019</v>
      </c>
      <c r="B3270" t="s">
        <v>6984</v>
      </c>
      <c r="C3270" t="s">
        <v>208</v>
      </c>
      <c r="D3270" t="s">
        <v>206</v>
      </c>
      <c r="E3270" s="361" t="s">
        <v>1368</v>
      </c>
    </row>
    <row r="3271" spans="1:5" x14ac:dyDescent="0.25">
      <c r="A3271">
        <v>38020</v>
      </c>
      <c r="B3271" t="s">
        <v>6985</v>
      </c>
      <c r="C3271" t="s">
        <v>208</v>
      </c>
      <c r="D3271" t="s">
        <v>206</v>
      </c>
      <c r="E3271" s="361" t="s">
        <v>6986</v>
      </c>
    </row>
    <row r="3272" spans="1:5" x14ac:dyDescent="0.25">
      <c r="A3272">
        <v>38021</v>
      </c>
      <c r="B3272" t="s">
        <v>6987</v>
      </c>
      <c r="C3272" t="s">
        <v>208</v>
      </c>
      <c r="D3272" t="s">
        <v>206</v>
      </c>
      <c r="E3272" s="361" t="s">
        <v>6988</v>
      </c>
    </row>
    <row r="3273" spans="1:5" x14ac:dyDescent="0.25">
      <c r="A3273">
        <v>38022</v>
      </c>
      <c r="B3273" t="s">
        <v>6989</v>
      </c>
      <c r="C3273" t="s">
        <v>208</v>
      </c>
      <c r="D3273" t="s">
        <v>206</v>
      </c>
      <c r="E3273" s="361" t="s">
        <v>6990</v>
      </c>
    </row>
    <row r="3274" spans="1:5" x14ac:dyDescent="0.25">
      <c r="A3274">
        <v>38023</v>
      </c>
      <c r="B3274" t="s">
        <v>6991</v>
      </c>
      <c r="C3274" t="s">
        <v>208</v>
      </c>
      <c r="D3274" t="s">
        <v>206</v>
      </c>
      <c r="E3274" s="361" t="s">
        <v>2240</v>
      </c>
    </row>
    <row r="3275" spans="1:5" x14ac:dyDescent="0.25">
      <c r="A3275">
        <v>38025</v>
      </c>
      <c r="B3275" t="s">
        <v>6992</v>
      </c>
      <c r="C3275" t="s">
        <v>208</v>
      </c>
      <c r="D3275" t="s">
        <v>206</v>
      </c>
      <c r="E3275" s="361" t="s">
        <v>4435</v>
      </c>
    </row>
    <row r="3276" spans="1:5" x14ac:dyDescent="0.25">
      <c r="A3276">
        <v>38026</v>
      </c>
      <c r="B3276" t="s">
        <v>6993</v>
      </c>
      <c r="C3276" t="s">
        <v>208</v>
      </c>
      <c r="D3276" t="s">
        <v>206</v>
      </c>
      <c r="E3276" s="361" t="s">
        <v>1774</v>
      </c>
    </row>
    <row r="3277" spans="1:5" x14ac:dyDescent="0.25">
      <c r="A3277">
        <v>38028</v>
      </c>
      <c r="B3277" t="s">
        <v>6994</v>
      </c>
      <c r="C3277" t="s">
        <v>213</v>
      </c>
      <c r="D3277" t="s">
        <v>206</v>
      </c>
      <c r="E3277" s="361" t="s">
        <v>6995</v>
      </c>
    </row>
    <row r="3278" spans="1:5" x14ac:dyDescent="0.25">
      <c r="A3278">
        <v>38029</v>
      </c>
      <c r="B3278" t="s">
        <v>6996</v>
      </c>
      <c r="C3278" t="s">
        <v>213</v>
      </c>
      <c r="D3278" t="s">
        <v>206</v>
      </c>
      <c r="E3278" s="361" t="s">
        <v>6997</v>
      </c>
    </row>
    <row r="3279" spans="1:5" x14ac:dyDescent="0.25">
      <c r="A3279">
        <v>38030</v>
      </c>
      <c r="B3279" t="s">
        <v>6998</v>
      </c>
      <c r="C3279" t="s">
        <v>213</v>
      </c>
      <c r="D3279" t="s">
        <v>206</v>
      </c>
      <c r="E3279" s="361" t="s">
        <v>4084</v>
      </c>
    </row>
    <row r="3280" spans="1:5" x14ac:dyDescent="0.25">
      <c r="A3280">
        <v>38031</v>
      </c>
      <c r="B3280" t="s">
        <v>6999</v>
      </c>
      <c r="C3280" t="s">
        <v>213</v>
      </c>
      <c r="D3280" t="s">
        <v>206</v>
      </c>
      <c r="E3280" s="361" t="s">
        <v>7000</v>
      </c>
    </row>
    <row r="3281" spans="1:5" x14ac:dyDescent="0.25">
      <c r="A3281">
        <v>38032</v>
      </c>
      <c r="B3281" t="s">
        <v>7001</v>
      </c>
      <c r="C3281" t="s">
        <v>213</v>
      </c>
      <c r="D3281" t="s">
        <v>206</v>
      </c>
      <c r="E3281" s="361" t="s">
        <v>1710</v>
      </c>
    </row>
    <row r="3282" spans="1:5" x14ac:dyDescent="0.25">
      <c r="A3282">
        <v>38033</v>
      </c>
      <c r="B3282" t="s">
        <v>7002</v>
      </c>
      <c r="C3282" t="s">
        <v>213</v>
      </c>
      <c r="D3282" t="s">
        <v>206</v>
      </c>
      <c r="E3282" s="361" t="s">
        <v>7003</v>
      </c>
    </row>
    <row r="3283" spans="1:5" x14ac:dyDescent="0.25">
      <c r="A3283">
        <v>38034</v>
      </c>
      <c r="B3283" t="s">
        <v>7004</v>
      </c>
      <c r="C3283" t="s">
        <v>213</v>
      </c>
      <c r="D3283" t="s">
        <v>206</v>
      </c>
      <c r="E3283" s="361" t="s">
        <v>7005</v>
      </c>
    </row>
    <row r="3284" spans="1:5" x14ac:dyDescent="0.25">
      <c r="A3284">
        <v>38035</v>
      </c>
      <c r="B3284" t="s">
        <v>7006</v>
      </c>
      <c r="C3284" t="s">
        <v>213</v>
      </c>
      <c r="D3284" t="s">
        <v>206</v>
      </c>
      <c r="E3284" s="361" t="s">
        <v>7007</v>
      </c>
    </row>
    <row r="3285" spans="1:5" x14ac:dyDescent="0.25">
      <c r="A3285">
        <v>38036</v>
      </c>
      <c r="B3285" t="s">
        <v>7008</v>
      </c>
      <c r="C3285" t="s">
        <v>213</v>
      </c>
      <c r="D3285" t="s">
        <v>206</v>
      </c>
      <c r="E3285" s="361" t="s">
        <v>7009</v>
      </c>
    </row>
    <row r="3286" spans="1:5" x14ac:dyDescent="0.25">
      <c r="A3286">
        <v>38037</v>
      </c>
      <c r="B3286" t="s">
        <v>7010</v>
      </c>
      <c r="C3286" t="s">
        <v>213</v>
      </c>
      <c r="D3286" t="s">
        <v>206</v>
      </c>
      <c r="E3286" s="361" t="s">
        <v>7011</v>
      </c>
    </row>
    <row r="3287" spans="1:5" x14ac:dyDescent="0.25">
      <c r="A3287">
        <v>38051</v>
      </c>
      <c r="B3287" t="s">
        <v>7012</v>
      </c>
      <c r="C3287" t="s">
        <v>213</v>
      </c>
      <c r="D3287" t="s">
        <v>209</v>
      </c>
      <c r="E3287" s="361" t="s">
        <v>1738</v>
      </c>
    </row>
    <row r="3288" spans="1:5" x14ac:dyDescent="0.25">
      <c r="A3288">
        <v>38052</v>
      </c>
      <c r="B3288" t="s">
        <v>7013</v>
      </c>
      <c r="C3288" t="s">
        <v>213</v>
      </c>
      <c r="D3288" t="s">
        <v>209</v>
      </c>
      <c r="E3288" s="361" t="s">
        <v>7014</v>
      </c>
    </row>
    <row r="3289" spans="1:5" x14ac:dyDescent="0.25">
      <c r="A3289">
        <v>38053</v>
      </c>
      <c r="B3289" t="s">
        <v>7015</v>
      </c>
      <c r="C3289" t="s">
        <v>213</v>
      </c>
      <c r="D3289" t="s">
        <v>209</v>
      </c>
      <c r="E3289" s="361" t="s">
        <v>7016</v>
      </c>
    </row>
    <row r="3290" spans="1:5" x14ac:dyDescent="0.25">
      <c r="A3290">
        <v>38054</v>
      </c>
      <c r="B3290" t="s">
        <v>7017</v>
      </c>
      <c r="C3290" t="s">
        <v>213</v>
      </c>
      <c r="D3290" t="s">
        <v>209</v>
      </c>
      <c r="E3290" s="361" t="s">
        <v>7018</v>
      </c>
    </row>
    <row r="3291" spans="1:5" x14ac:dyDescent="0.25">
      <c r="A3291">
        <v>38055</v>
      </c>
      <c r="B3291" t="s">
        <v>7019</v>
      </c>
      <c r="C3291" t="s">
        <v>208</v>
      </c>
      <c r="D3291" t="s">
        <v>206</v>
      </c>
      <c r="E3291" s="361" t="s">
        <v>4891</v>
      </c>
    </row>
    <row r="3292" spans="1:5" x14ac:dyDescent="0.25">
      <c r="A3292">
        <v>38056</v>
      </c>
      <c r="B3292" t="s">
        <v>7020</v>
      </c>
      <c r="C3292" t="s">
        <v>208</v>
      </c>
      <c r="D3292" t="s">
        <v>206</v>
      </c>
      <c r="E3292" s="361" t="s">
        <v>502</v>
      </c>
    </row>
    <row r="3293" spans="1:5" x14ac:dyDescent="0.25">
      <c r="A3293">
        <v>38060</v>
      </c>
      <c r="B3293" t="s">
        <v>7021</v>
      </c>
      <c r="C3293" t="s">
        <v>208</v>
      </c>
      <c r="D3293" t="s">
        <v>206</v>
      </c>
      <c r="E3293" s="361" t="s">
        <v>1041</v>
      </c>
    </row>
    <row r="3294" spans="1:5" x14ac:dyDescent="0.25">
      <c r="A3294">
        <v>38061</v>
      </c>
      <c r="B3294" t="s">
        <v>7022</v>
      </c>
      <c r="C3294" t="s">
        <v>208</v>
      </c>
      <c r="D3294" t="s">
        <v>206</v>
      </c>
      <c r="E3294" s="361" t="s">
        <v>1681</v>
      </c>
    </row>
    <row r="3295" spans="1:5" x14ac:dyDescent="0.25">
      <c r="A3295">
        <v>38062</v>
      </c>
      <c r="B3295" t="s">
        <v>7023</v>
      </c>
      <c r="C3295" t="s">
        <v>208</v>
      </c>
      <c r="D3295" t="s">
        <v>206</v>
      </c>
      <c r="E3295" s="361" t="s">
        <v>783</v>
      </c>
    </row>
    <row r="3296" spans="1:5" x14ac:dyDescent="0.25">
      <c r="A3296">
        <v>38063</v>
      </c>
      <c r="B3296" t="s">
        <v>7024</v>
      </c>
      <c r="C3296" t="s">
        <v>208</v>
      </c>
      <c r="D3296" t="s">
        <v>206</v>
      </c>
      <c r="E3296" s="361" t="s">
        <v>4425</v>
      </c>
    </row>
    <row r="3297" spans="1:5" x14ac:dyDescent="0.25">
      <c r="A3297">
        <v>38064</v>
      </c>
      <c r="B3297" t="s">
        <v>7025</v>
      </c>
      <c r="C3297" t="s">
        <v>208</v>
      </c>
      <c r="D3297" t="s">
        <v>206</v>
      </c>
      <c r="E3297" s="361" t="s">
        <v>7026</v>
      </c>
    </row>
    <row r="3298" spans="1:5" x14ac:dyDescent="0.25">
      <c r="A3298">
        <v>38065</v>
      </c>
      <c r="B3298" t="s">
        <v>7027</v>
      </c>
      <c r="C3298" t="s">
        <v>208</v>
      </c>
      <c r="D3298" t="s">
        <v>206</v>
      </c>
      <c r="E3298" s="361" t="s">
        <v>7028</v>
      </c>
    </row>
    <row r="3299" spans="1:5" x14ac:dyDescent="0.25">
      <c r="A3299">
        <v>38066</v>
      </c>
      <c r="B3299" t="s">
        <v>7029</v>
      </c>
      <c r="C3299" t="s">
        <v>208</v>
      </c>
      <c r="D3299" t="s">
        <v>206</v>
      </c>
      <c r="E3299" s="361" t="s">
        <v>7030</v>
      </c>
    </row>
    <row r="3300" spans="1:5" x14ac:dyDescent="0.25">
      <c r="A3300">
        <v>38067</v>
      </c>
      <c r="B3300" t="s">
        <v>7031</v>
      </c>
      <c r="C3300" t="s">
        <v>208</v>
      </c>
      <c r="D3300" t="s">
        <v>206</v>
      </c>
      <c r="E3300" s="361" t="s">
        <v>7032</v>
      </c>
    </row>
    <row r="3301" spans="1:5" x14ac:dyDescent="0.25">
      <c r="A3301">
        <v>38068</v>
      </c>
      <c r="B3301" t="s">
        <v>7033</v>
      </c>
      <c r="C3301" t="s">
        <v>208</v>
      </c>
      <c r="D3301" t="s">
        <v>206</v>
      </c>
      <c r="E3301" s="361" t="s">
        <v>2485</v>
      </c>
    </row>
    <row r="3302" spans="1:5" x14ac:dyDescent="0.25">
      <c r="A3302">
        <v>38069</v>
      </c>
      <c r="B3302" t="s">
        <v>7034</v>
      </c>
      <c r="C3302" t="s">
        <v>208</v>
      </c>
      <c r="D3302" t="s">
        <v>206</v>
      </c>
      <c r="E3302" s="361" t="s">
        <v>7035</v>
      </c>
    </row>
    <row r="3303" spans="1:5" x14ac:dyDescent="0.25">
      <c r="A3303">
        <v>38070</v>
      </c>
      <c r="B3303" t="s">
        <v>7036</v>
      </c>
      <c r="C3303" t="s">
        <v>208</v>
      </c>
      <c r="D3303" t="s">
        <v>206</v>
      </c>
      <c r="E3303" s="361" t="s">
        <v>2114</v>
      </c>
    </row>
    <row r="3304" spans="1:5" x14ac:dyDescent="0.25">
      <c r="A3304">
        <v>38071</v>
      </c>
      <c r="B3304" t="s">
        <v>7037</v>
      </c>
      <c r="C3304" t="s">
        <v>208</v>
      </c>
      <c r="D3304" t="s">
        <v>206</v>
      </c>
      <c r="E3304" s="361" t="s">
        <v>3656</v>
      </c>
    </row>
    <row r="3305" spans="1:5" x14ac:dyDescent="0.25">
      <c r="A3305">
        <v>38072</v>
      </c>
      <c r="B3305" t="s">
        <v>7038</v>
      </c>
      <c r="C3305" t="s">
        <v>208</v>
      </c>
      <c r="D3305" t="s">
        <v>206</v>
      </c>
      <c r="E3305" s="361" t="s">
        <v>3927</v>
      </c>
    </row>
    <row r="3306" spans="1:5" x14ac:dyDescent="0.25">
      <c r="A3306">
        <v>38073</v>
      </c>
      <c r="B3306" t="s">
        <v>7039</v>
      </c>
      <c r="C3306" t="s">
        <v>208</v>
      </c>
      <c r="D3306" t="s">
        <v>206</v>
      </c>
      <c r="E3306" s="361" t="s">
        <v>7040</v>
      </c>
    </row>
    <row r="3307" spans="1:5" x14ac:dyDescent="0.25">
      <c r="A3307">
        <v>38074</v>
      </c>
      <c r="B3307" t="s">
        <v>7041</v>
      </c>
      <c r="C3307" t="s">
        <v>208</v>
      </c>
      <c r="D3307" t="s">
        <v>206</v>
      </c>
      <c r="E3307" s="361" t="s">
        <v>7042</v>
      </c>
    </row>
    <row r="3308" spans="1:5" x14ac:dyDescent="0.25">
      <c r="A3308">
        <v>38075</v>
      </c>
      <c r="B3308" t="s">
        <v>7043</v>
      </c>
      <c r="C3308" t="s">
        <v>208</v>
      </c>
      <c r="D3308" t="s">
        <v>206</v>
      </c>
      <c r="E3308" s="361" t="s">
        <v>501</v>
      </c>
    </row>
    <row r="3309" spans="1:5" x14ac:dyDescent="0.25">
      <c r="A3309">
        <v>38076</v>
      </c>
      <c r="B3309" t="s">
        <v>7044</v>
      </c>
      <c r="C3309" t="s">
        <v>208</v>
      </c>
      <c r="D3309" t="s">
        <v>206</v>
      </c>
      <c r="E3309" s="361" t="s">
        <v>7045</v>
      </c>
    </row>
    <row r="3310" spans="1:5" x14ac:dyDescent="0.25">
      <c r="A3310">
        <v>38077</v>
      </c>
      <c r="B3310" t="s">
        <v>7046</v>
      </c>
      <c r="C3310" t="s">
        <v>208</v>
      </c>
      <c r="D3310" t="s">
        <v>206</v>
      </c>
      <c r="E3310" s="361" t="s">
        <v>7047</v>
      </c>
    </row>
    <row r="3311" spans="1:5" x14ac:dyDescent="0.25">
      <c r="A3311">
        <v>38078</v>
      </c>
      <c r="B3311" t="s">
        <v>7048</v>
      </c>
      <c r="C3311" t="s">
        <v>208</v>
      </c>
      <c r="D3311" t="s">
        <v>206</v>
      </c>
      <c r="E3311" s="361" t="s">
        <v>7049</v>
      </c>
    </row>
    <row r="3312" spans="1:5" x14ac:dyDescent="0.25">
      <c r="A3312">
        <v>38079</v>
      </c>
      <c r="B3312" t="s">
        <v>7050</v>
      </c>
      <c r="C3312" t="s">
        <v>208</v>
      </c>
      <c r="D3312" t="s">
        <v>206</v>
      </c>
      <c r="E3312" s="361" t="s">
        <v>7051</v>
      </c>
    </row>
    <row r="3313" spans="1:5" x14ac:dyDescent="0.25">
      <c r="A3313">
        <v>38080</v>
      </c>
      <c r="B3313" t="s">
        <v>7052</v>
      </c>
      <c r="C3313" t="s">
        <v>208</v>
      </c>
      <c r="D3313" t="s">
        <v>206</v>
      </c>
      <c r="E3313" s="361" t="s">
        <v>7053</v>
      </c>
    </row>
    <row r="3314" spans="1:5" x14ac:dyDescent="0.25">
      <c r="A3314">
        <v>38081</v>
      </c>
      <c r="B3314" t="s">
        <v>7054</v>
      </c>
      <c r="C3314" t="s">
        <v>208</v>
      </c>
      <c r="D3314" t="s">
        <v>206</v>
      </c>
      <c r="E3314" s="361" t="s">
        <v>5223</v>
      </c>
    </row>
    <row r="3315" spans="1:5" x14ac:dyDescent="0.25">
      <c r="A3315">
        <v>38082</v>
      </c>
      <c r="B3315" t="s">
        <v>7055</v>
      </c>
      <c r="C3315" t="s">
        <v>208</v>
      </c>
      <c r="D3315" t="s">
        <v>206</v>
      </c>
      <c r="E3315" s="361" t="s">
        <v>7056</v>
      </c>
    </row>
    <row r="3316" spans="1:5" x14ac:dyDescent="0.25">
      <c r="A3316">
        <v>38083</v>
      </c>
      <c r="B3316" t="s">
        <v>7057</v>
      </c>
      <c r="C3316" t="s">
        <v>208</v>
      </c>
      <c r="D3316" t="s">
        <v>206</v>
      </c>
      <c r="E3316" s="361" t="s">
        <v>7058</v>
      </c>
    </row>
    <row r="3317" spans="1:5" x14ac:dyDescent="0.25">
      <c r="A3317">
        <v>38084</v>
      </c>
      <c r="B3317" t="s">
        <v>7059</v>
      </c>
      <c r="C3317" t="s">
        <v>208</v>
      </c>
      <c r="D3317" t="s">
        <v>206</v>
      </c>
      <c r="E3317" s="361" t="s">
        <v>1320</v>
      </c>
    </row>
    <row r="3318" spans="1:5" x14ac:dyDescent="0.25">
      <c r="A3318">
        <v>38085</v>
      </c>
      <c r="B3318" t="s">
        <v>7060</v>
      </c>
      <c r="C3318" t="s">
        <v>208</v>
      </c>
      <c r="D3318" t="s">
        <v>206</v>
      </c>
      <c r="E3318" s="361" t="s">
        <v>7061</v>
      </c>
    </row>
    <row r="3319" spans="1:5" x14ac:dyDescent="0.25">
      <c r="A3319">
        <v>38087</v>
      </c>
      <c r="B3319" t="s">
        <v>7062</v>
      </c>
      <c r="C3319" t="s">
        <v>208</v>
      </c>
      <c r="D3319" t="s">
        <v>206</v>
      </c>
      <c r="E3319" s="361" t="s">
        <v>7063</v>
      </c>
    </row>
    <row r="3320" spans="1:5" x14ac:dyDescent="0.25">
      <c r="A3320">
        <v>38088</v>
      </c>
      <c r="B3320" t="s">
        <v>7064</v>
      </c>
      <c r="C3320" t="s">
        <v>208</v>
      </c>
      <c r="D3320" t="s">
        <v>206</v>
      </c>
      <c r="E3320" s="361" t="s">
        <v>7065</v>
      </c>
    </row>
    <row r="3321" spans="1:5" x14ac:dyDescent="0.25">
      <c r="A3321">
        <v>38089</v>
      </c>
      <c r="B3321" t="s">
        <v>7066</v>
      </c>
      <c r="C3321" t="s">
        <v>208</v>
      </c>
      <c r="D3321" t="s">
        <v>206</v>
      </c>
      <c r="E3321" s="361" t="s">
        <v>7067</v>
      </c>
    </row>
    <row r="3322" spans="1:5" x14ac:dyDescent="0.25">
      <c r="A3322">
        <v>38090</v>
      </c>
      <c r="B3322" t="s">
        <v>7068</v>
      </c>
      <c r="C3322" t="s">
        <v>208</v>
      </c>
      <c r="D3322" t="s">
        <v>206</v>
      </c>
      <c r="E3322" s="361" t="s">
        <v>7069</v>
      </c>
    </row>
    <row r="3323" spans="1:5" x14ac:dyDescent="0.25">
      <c r="A3323">
        <v>38091</v>
      </c>
      <c r="B3323" t="s">
        <v>7070</v>
      </c>
      <c r="C3323" t="s">
        <v>208</v>
      </c>
      <c r="D3323" t="s">
        <v>206</v>
      </c>
      <c r="E3323" s="361" t="s">
        <v>605</v>
      </c>
    </row>
    <row r="3324" spans="1:5" x14ac:dyDescent="0.25">
      <c r="A3324">
        <v>38092</v>
      </c>
      <c r="B3324" t="s">
        <v>7071</v>
      </c>
      <c r="C3324" t="s">
        <v>208</v>
      </c>
      <c r="D3324" t="s">
        <v>206</v>
      </c>
      <c r="E3324" s="361" t="s">
        <v>7072</v>
      </c>
    </row>
    <row r="3325" spans="1:5" x14ac:dyDescent="0.25">
      <c r="A3325">
        <v>38093</v>
      </c>
      <c r="B3325" t="s">
        <v>7073</v>
      </c>
      <c r="C3325" t="s">
        <v>208</v>
      </c>
      <c r="D3325" t="s">
        <v>206</v>
      </c>
      <c r="E3325" s="361" t="s">
        <v>1687</v>
      </c>
    </row>
    <row r="3326" spans="1:5" x14ac:dyDescent="0.25">
      <c r="A3326">
        <v>38094</v>
      </c>
      <c r="B3326" t="s">
        <v>7074</v>
      </c>
      <c r="C3326" t="s">
        <v>208</v>
      </c>
      <c r="D3326" t="s">
        <v>206</v>
      </c>
      <c r="E3326" s="361" t="s">
        <v>7075</v>
      </c>
    </row>
    <row r="3327" spans="1:5" x14ac:dyDescent="0.25">
      <c r="A3327">
        <v>38095</v>
      </c>
      <c r="B3327" t="s">
        <v>7076</v>
      </c>
      <c r="C3327" t="s">
        <v>208</v>
      </c>
      <c r="D3327" t="s">
        <v>206</v>
      </c>
      <c r="E3327" s="361" t="s">
        <v>1807</v>
      </c>
    </row>
    <row r="3328" spans="1:5" x14ac:dyDescent="0.25">
      <c r="A3328">
        <v>38096</v>
      </c>
      <c r="B3328" t="s">
        <v>7077</v>
      </c>
      <c r="C3328" t="s">
        <v>208</v>
      </c>
      <c r="D3328" t="s">
        <v>206</v>
      </c>
      <c r="E3328" s="361" t="s">
        <v>1419</v>
      </c>
    </row>
    <row r="3329" spans="1:5" x14ac:dyDescent="0.25">
      <c r="A3329">
        <v>38097</v>
      </c>
      <c r="B3329" t="s">
        <v>7078</v>
      </c>
      <c r="C3329" t="s">
        <v>208</v>
      </c>
      <c r="D3329" t="s">
        <v>206</v>
      </c>
      <c r="E3329" s="361" t="s">
        <v>1678</v>
      </c>
    </row>
    <row r="3330" spans="1:5" x14ac:dyDescent="0.25">
      <c r="A3330">
        <v>38098</v>
      </c>
      <c r="B3330" t="s">
        <v>7079</v>
      </c>
      <c r="C3330" t="s">
        <v>208</v>
      </c>
      <c r="D3330" t="s">
        <v>206</v>
      </c>
      <c r="E3330" s="361" t="s">
        <v>1678</v>
      </c>
    </row>
    <row r="3331" spans="1:5" x14ac:dyDescent="0.25">
      <c r="A3331">
        <v>38099</v>
      </c>
      <c r="B3331" t="s">
        <v>7080</v>
      </c>
      <c r="C3331" t="s">
        <v>208</v>
      </c>
      <c r="D3331" t="s">
        <v>206</v>
      </c>
      <c r="E3331" s="361" t="s">
        <v>1793</v>
      </c>
    </row>
    <row r="3332" spans="1:5" x14ac:dyDescent="0.25">
      <c r="A3332">
        <v>38100</v>
      </c>
      <c r="B3332" t="s">
        <v>7081</v>
      </c>
      <c r="C3332" t="s">
        <v>208</v>
      </c>
      <c r="D3332" t="s">
        <v>206</v>
      </c>
      <c r="E3332" s="361" t="s">
        <v>922</v>
      </c>
    </row>
    <row r="3333" spans="1:5" x14ac:dyDescent="0.25">
      <c r="A3333">
        <v>38101</v>
      </c>
      <c r="B3333" t="s">
        <v>7082</v>
      </c>
      <c r="C3333" t="s">
        <v>208</v>
      </c>
      <c r="D3333" t="s">
        <v>206</v>
      </c>
      <c r="E3333" s="361" t="s">
        <v>580</v>
      </c>
    </row>
    <row r="3334" spans="1:5" x14ac:dyDescent="0.25">
      <c r="A3334">
        <v>38102</v>
      </c>
      <c r="B3334" t="s">
        <v>7083</v>
      </c>
      <c r="C3334" t="s">
        <v>208</v>
      </c>
      <c r="D3334" t="s">
        <v>206</v>
      </c>
      <c r="E3334" s="361" t="s">
        <v>635</v>
      </c>
    </row>
    <row r="3335" spans="1:5" x14ac:dyDescent="0.25">
      <c r="A3335">
        <v>38103</v>
      </c>
      <c r="B3335" t="s">
        <v>7084</v>
      </c>
      <c r="C3335" t="s">
        <v>208</v>
      </c>
      <c r="D3335" t="s">
        <v>206</v>
      </c>
      <c r="E3335" s="361" t="s">
        <v>1001</v>
      </c>
    </row>
    <row r="3336" spans="1:5" x14ac:dyDescent="0.25">
      <c r="A3336">
        <v>38104</v>
      </c>
      <c r="B3336" t="s">
        <v>7085</v>
      </c>
      <c r="C3336" t="s">
        <v>208</v>
      </c>
      <c r="D3336" t="s">
        <v>206</v>
      </c>
      <c r="E3336" s="361" t="s">
        <v>7086</v>
      </c>
    </row>
    <row r="3337" spans="1:5" x14ac:dyDescent="0.25">
      <c r="A3337">
        <v>38105</v>
      </c>
      <c r="B3337" t="s">
        <v>7087</v>
      </c>
      <c r="C3337" t="s">
        <v>208</v>
      </c>
      <c r="D3337" t="s">
        <v>206</v>
      </c>
      <c r="E3337" s="361" t="s">
        <v>7088</v>
      </c>
    </row>
    <row r="3338" spans="1:5" x14ac:dyDescent="0.25">
      <c r="A3338">
        <v>38106</v>
      </c>
      <c r="B3338" t="s">
        <v>7089</v>
      </c>
      <c r="C3338" t="s">
        <v>208</v>
      </c>
      <c r="D3338" t="s">
        <v>206</v>
      </c>
      <c r="E3338" s="361" t="s">
        <v>7090</v>
      </c>
    </row>
    <row r="3339" spans="1:5" x14ac:dyDescent="0.25">
      <c r="A3339">
        <v>38108</v>
      </c>
      <c r="B3339" t="s">
        <v>7091</v>
      </c>
      <c r="C3339" t="s">
        <v>208</v>
      </c>
      <c r="D3339" t="s">
        <v>206</v>
      </c>
      <c r="E3339" s="361" t="s">
        <v>1796</v>
      </c>
    </row>
    <row r="3340" spans="1:5" x14ac:dyDescent="0.25">
      <c r="A3340">
        <v>38109</v>
      </c>
      <c r="B3340" t="s">
        <v>7092</v>
      </c>
      <c r="C3340" t="s">
        <v>208</v>
      </c>
      <c r="D3340" t="s">
        <v>206</v>
      </c>
      <c r="E3340" s="361" t="s">
        <v>7093</v>
      </c>
    </row>
    <row r="3341" spans="1:5" x14ac:dyDescent="0.25">
      <c r="A3341">
        <v>38110</v>
      </c>
      <c r="B3341" t="s">
        <v>7094</v>
      </c>
      <c r="C3341" t="s">
        <v>208</v>
      </c>
      <c r="D3341" t="s">
        <v>206</v>
      </c>
      <c r="E3341" s="361" t="s">
        <v>7095</v>
      </c>
    </row>
    <row r="3342" spans="1:5" x14ac:dyDescent="0.25">
      <c r="A3342">
        <v>38111</v>
      </c>
      <c r="B3342" t="s">
        <v>7096</v>
      </c>
      <c r="C3342" t="s">
        <v>208</v>
      </c>
      <c r="D3342" t="s">
        <v>206</v>
      </c>
      <c r="E3342" s="361" t="s">
        <v>7097</v>
      </c>
    </row>
    <row r="3343" spans="1:5" x14ac:dyDescent="0.25">
      <c r="A3343">
        <v>38112</v>
      </c>
      <c r="B3343" t="s">
        <v>7098</v>
      </c>
      <c r="C3343" t="s">
        <v>208</v>
      </c>
      <c r="D3343" t="s">
        <v>206</v>
      </c>
      <c r="E3343" s="361" t="s">
        <v>7099</v>
      </c>
    </row>
    <row r="3344" spans="1:5" x14ac:dyDescent="0.25">
      <c r="A3344">
        <v>38113</v>
      </c>
      <c r="B3344" t="s">
        <v>7100</v>
      </c>
      <c r="C3344" t="s">
        <v>208</v>
      </c>
      <c r="D3344" t="s">
        <v>206</v>
      </c>
      <c r="E3344" s="361" t="s">
        <v>1272</v>
      </c>
    </row>
    <row r="3345" spans="1:5" x14ac:dyDescent="0.25">
      <c r="A3345">
        <v>38114</v>
      </c>
      <c r="B3345" t="s">
        <v>7101</v>
      </c>
      <c r="C3345" t="s">
        <v>208</v>
      </c>
      <c r="D3345" t="s">
        <v>206</v>
      </c>
      <c r="E3345" s="361" t="s">
        <v>2592</v>
      </c>
    </row>
    <row r="3346" spans="1:5" x14ac:dyDescent="0.25">
      <c r="A3346">
        <v>38115</v>
      </c>
      <c r="B3346" t="s">
        <v>7102</v>
      </c>
      <c r="C3346" t="s">
        <v>208</v>
      </c>
      <c r="D3346" t="s">
        <v>206</v>
      </c>
      <c r="E3346" s="361" t="s">
        <v>1857</v>
      </c>
    </row>
    <row r="3347" spans="1:5" x14ac:dyDescent="0.25">
      <c r="A3347">
        <v>38116</v>
      </c>
      <c r="B3347" t="s">
        <v>7103</v>
      </c>
      <c r="C3347" t="s">
        <v>208</v>
      </c>
      <c r="D3347" t="s">
        <v>206</v>
      </c>
      <c r="E3347" s="361" t="s">
        <v>5169</v>
      </c>
    </row>
    <row r="3348" spans="1:5" x14ac:dyDescent="0.25">
      <c r="A3348">
        <v>38117</v>
      </c>
      <c r="B3348" t="s">
        <v>7104</v>
      </c>
      <c r="C3348" t="s">
        <v>208</v>
      </c>
      <c r="D3348" t="s">
        <v>206</v>
      </c>
      <c r="E3348" s="361" t="s">
        <v>7105</v>
      </c>
    </row>
    <row r="3349" spans="1:5" x14ac:dyDescent="0.25">
      <c r="A3349">
        <v>38120</v>
      </c>
      <c r="B3349" t="s">
        <v>7106</v>
      </c>
      <c r="C3349" t="s">
        <v>203</v>
      </c>
      <c r="D3349" t="s">
        <v>206</v>
      </c>
      <c r="E3349" s="361" t="s">
        <v>7107</v>
      </c>
    </row>
    <row r="3350" spans="1:5" x14ac:dyDescent="0.25">
      <c r="A3350">
        <v>38121</v>
      </c>
      <c r="B3350" t="s">
        <v>7108</v>
      </c>
      <c r="C3350" t="s">
        <v>207</v>
      </c>
      <c r="D3350" t="s">
        <v>206</v>
      </c>
      <c r="E3350" s="361" t="s">
        <v>952</v>
      </c>
    </row>
    <row r="3351" spans="1:5" x14ac:dyDescent="0.25">
      <c r="A3351">
        <v>38122</v>
      </c>
      <c r="B3351" t="s">
        <v>7109</v>
      </c>
      <c r="C3351" t="s">
        <v>207</v>
      </c>
      <c r="D3351" t="s">
        <v>206</v>
      </c>
      <c r="E3351" s="361" t="s">
        <v>7110</v>
      </c>
    </row>
    <row r="3352" spans="1:5" x14ac:dyDescent="0.25">
      <c r="A3352">
        <v>38123</v>
      </c>
      <c r="B3352" t="s">
        <v>7111</v>
      </c>
      <c r="C3352" t="s">
        <v>203</v>
      </c>
      <c r="D3352" t="s">
        <v>206</v>
      </c>
      <c r="E3352" s="361" t="s">
        <v>7112</v>
      </c>
    </row>
    <row r="3353" spans="1:5" x14ac:dyDescent="0.25">
      <c r="A3353">
        <v>38124</v>
      </c>
      <c r="B3353" t="s">
        <v>7113</v>
      </c>
      <c r="C3353" t="s">
        <v>208</v>
      </c>
      <c r="D3353" t="s">
        <v>204</v>
      </c>
      <c r="E3353" s="361" t="s">
        <v>1697</v>
      </c>
    </row>
    <row r="3354" spans="1:5" x14ac:dyDescent="0.25">
      <c r="A3354">
        <v>38125</v>
      </c>
      <c r="B3354" t="s">
        <v>7114</v>
      </c>
      <c r="C3354" t="s">
        <v>203</v>
      </c>
      <c r="D3354" t="s">
        <v>206</v>
      </c>
      <c r="E3354" s="361" t="s">
        <v>1698</v>
      </c>
    </row>
    <row r="3355" spans="1:5" x14ac:dyDescent="0.25">
      <c r="A3355">
        <v>38127</v>
      </c>
      <c r="B3355" t="s">
        <v>7115</v>
      </c>
      <c r="C3355" t="s">
        <v>208</v>
      </c>
      <c r="D3355" t="s">
        <v>206</v>
      </c>
      <c r="E3355" s="361" t="s">
        <v>7116</v>
      </c>
    </row>
    <row r="3356" spans="1:5" x14ac:dyDescent="0.25">
      <c r="A3356">
        <v>38128</v>
      </c>
      <c r="B3356" t="s">
        <v>7117</v>
      </c>
      <c r="C3356" t="s">
        <v>203</v>
      </c>
      <c r="D3356" t="s">
        <v>204</v>
      </c>
      <c r="E3356" s="361" t="s">
        <v>1699</v>
      </c>
    </row>
    <row r="3357" spans="1:5" x14ac:dyDescent="0.25">
      <c r="A3357">
        <v>38129</v>
      </c>
      <c r="B3357" t="s">
        <v>7118</v>
      </c>
      <c r="C3357" t="s">
        <v>208</v>
      </c>
      <c r="D3357" t="s">
        <v>206</v>
      </c>
      <c r="E3357" s="361" t="s">
        <v>7119</v>
      </c>
    </row>
    <row r="3358" spans="1:5" x14ac:dyDescent="0.25">
      <c r="A3358">
        <v>38130</v>
      </c>
      <c r="B3358" t="s">
        <v>7120</v>
      </c>
      <c r="C3358" t="s">
        <v>213</v>
      </c>
      <c r="D3358" t="s">
        <v>206</v>
      </c>
      <c r="E3358" s="361" t="s">
        <v>7121</v>
      </c>
    </row>
    <row r="3359" spans="1:5" x14ac:dyDescent="0.25">
      <c r="A3359">
        <v>38135</v>
      </c>
      <c r="B3359" t="s">
        <v>7122</v>
      </c>
      <c r="C3359" t="s">
        <v>214</v>
      </c>
      <c r="D3359" t="s">
        <v>209</v>
      </c>
      <c r="E3359" s="361" t="s">
        <v>677</v>
      </c>
    </row>
    <row r="3360" spans="1:5" x14ac:dyDescent="0.25">
      <c r="A3360">
        <v>38137</v>
      </c>
      <c r="B3360" t="s">
        <v>7123</v>
      </c>
      <c r="C3360" t="s">
        <v>214</v>
      </c>
      <c r="D3360" t="s">
        <v>209</v>
      </c>
      <c r="E3360" s="361" t="s">
        <v>7124</v>
      </c>
    </row>
    <row r="3361" spans="1:5" x14ac:dyDescent="0.25">
      <c r="A3361">
        <v>38138</v>
      </c>
      <c r="B3361" t="s">
        <v>7125</v>
      </c>
      <c r="C3361" t="s">
        <v>214</v>
      </c>
      <c r="D3361" t="s">
        <v>209</v>
      </c>
      <c r="E3361" s="361" t="s">
        <v>4857</v>
      </c>
    </row>
    <row r="3362" spans="1:5" x14ac:dyDescent="0.25">
      <c r="A3362">
        <v>38140</v>
      </c>
      <c r="B3362" t="s">
        <v>7126</v>
      </c>
      <c r="C3362" t="s">
        <v>208</v>
      </c>
      <c r="D3362" t="s">
        <v>204</v>
      </c>
      <c r="E3362" s="361" t="s">
        <v>2051</v>
      </c>
    </row>
    <row r="3363" spans="1:5" x14ac:dyDescent="0.25">
      <c r="A3363">
        <v>38151</v>
      </c>
      <c r="B3363" t="s">
        <v>7127</v>
      </c>
      <c r="C3363" t="s">
        <v>216</v>
      </c>
      <c r="D3363" t="s">
        <v>206</v>
      </c>
      <c r="E3363" s="361" t="s">
        <v>7128</v>
      </c>
    </row>
    <row r="3364" spans="1:5" x14ac:dyDescent="0.25">
      <c r="A3364">
        <v>38152</v>
      </c>
      <c r="B3364" t="s">
        <v>7129</v>
      </c>
      <c r="C3364" t="s">
        <v>216</v>
      </c>
      <c r="D3364" t="s">
        <v>206</v>
      </c>
      <c r="E3364" s="361" t="s">
        <v>7130</v>
      </c>
    </row>
    <row r="3365" spans="1:5" x14ac:dyDescent="0.25">
      <c r="A3365">
        <v>38153</v>
      </c>
      <c r="B3365" t="s">
        <v>7131</v>
      </c>
      <c r="C3365" t="s">
        <v>216</v>
      </c>
      <c r="D3365" t="s">
        <v>206</v>
      </c>
      <c r="E3365" s="361" t="s">
        <v>7132</v>
      </c>
    </row>
    <row r="3366" spans="1:5" x14ac:dyDescent="0.25">
      <c r="A3366">
        <v>38155</v>
      </c>
      <c r="B3366" t="s">
        <v>7133</v>
      </c>
      <c r="C3366" t="s">
        <v>208</v>
      </c>
      <c r="D3366" t="s">
        <v>206</v>
      </c>
      <c r="E3366" s="361" t="s">
        <v>7134</v>
      </c>
    </row>
    <row r="3367" spans="1:5" x14ac:dyDescent="0.25">
      <c r="A3367">
        <v>38165</v>
      </c>
      <c r="B3367" t="s">
        <v>7135</v>
      </c>
      <c r="C3367" t="s">
        <v>216</v>
      </c>
      <c r="D3367" t="s">
        <v>206</v>
      </c>
      <c r="E3367" s="361" t="s">
        <v>7136</v>
      </c>
    </row>
    <row r="3368" spans="1:5" x14ac:dyDescent="0.25">
      <c r="A3368">
        <v>38167</v>
      </c>
      <c r="B3368" t="s">
        <v>7137</v>
      </c>
      <c r="C3368" t="s">
        <v>219</v>
      </c>
      <c r="D3368" t="s">
        <v>206</v>
      </c>
      <c r="E3368" s="361" t="s">
        <v>3047</v>
      </c>
    </row>
    <row r="3369" spans="1:5" x14ac:dyDescent="0.25">
      <c r="A3369">
        <v>38168</v>
      </c>
      <c r="B3369" t="s">
        <v>7138</v>
      </c>
      <c r="C3369" t="s">
        <v>208</v>
      </c>
      <c r="D3369" t="s">
        <v>206</v>
      </c>
      <c r="E3369" s="361" t="s">
        <v>7139</v>
      </c>
    </row>
    <row r="3370" spans="1:5" x14ac:dyDescent="0.25">
      <c r="A3370">
        <v>38169</v>
      </c>
      <c r="B3370" t="s">
        <v>7140</v>
      </c>
      <c r="C3370" t="s">
        <v>216</v>
      </c>
      <c r="D3370" t="s">
        <v>206</v>
      </c>
      <c r="E3370" s="361" t="s">
        <v>7141</v>
      </c>
    </row>
    <row r="3371" spans="1:5" x14ac:dyDescent="0.25">
      <c r="A3371">
        <v>38170</v>
      </c>
      <c r="B3371" t="s">
        <v>7142</v>
      </c>
      <c r="C3371" t="s">
        <v>208</v>
      </c>
      <c r="D3371" t="s">
        <v>206</v>
      </c>
      <c r="E3371" s="361" t="s">
        <v>796</v>
      </c>
    </row>
    <row r="3372" spans="1:5" x14ac:dyDescent="0.25">
      <c r="A3372">
        <v>38175</v>
      </c>
      <c r="B3372" t="s">
        <v>7143</v>
      </c>
      <c r="C3372" t="s">
        <v>208</v>
      </c>
      <c r="D3372" t="s">
        <v>206</v>
      </c>
      <c r="E3372" s="361" t="s">
        <v>1487</v>
      </c>
    </row>
    <row r="3373" spans="1:5" x14ac:dyDescent="0.25">
      <c r="A3373">
        <v>38176</v>
      </c>
      <c r="B3373" t="s">
        <v>7144</v>
      </c>
      <c r="C3373" t="s">
        <v>208</v>
      </c>
      <c r="D3373" t="s">
        <v>206</v>
      </c>
      <c r="E3373" s="361" t="s">
        <v>1369</v>
      </c>
    </row>
    <row r="3374" spans="1:5" x14ac:dyDescent="0.25">
      <c r="A3374">
        <v>38177</v>
      </c>
      <c r="B3374" t="s">
        <v>7145</v>
      </c>
      <c r="C3374" t="s">
        <v>208</v>
      </c>
      <c r="D3374" t="s">
        <v>206</v>
      </c>
      <c r="E3374" s="361" t="s">
        <v>7049</v>
      </c>
    </row>
    <row r="3375" spans="1:5" x14ac:dyDescent="0.25">
      <c r="A3375">
        <v>38178</v>
      </c>
      <c r="B3375" t="s">
        <v>7146</v>
      </c>
      <c r="C3375" t="s">
        <v>208</v>
      </c>
      <c r="D3375" t="s">
        <v>206</v>
      </c>
      <c r="E3375" s="361" t="s">
        <v>7147</v>
      </c>
    </row>
    <row r="3376" spans="1:5" x14ac:dyDescent="0.25">
      <c r="A3376">
        <v>38179</v>
      </c>
      <c r="B3376" t="s">
        <v>7148</v>
      </c>
      <c r="C3376" t="s">
        <v>208</v>
      </c>
      <c r="D3376" t="s">
        <v>206</v>
      </c>
      <c r="E3376" s="361" t="s">
        <v>7149</v>
      </c>
    </row>
    <row r="3377" spans="1:5" x14ac:dyDescent="0.25">
      <c r="A3377">
        <v>38180</v>
      </c>
      <c r="B3377" t="s">
        <v>7150</v>
      </c>
      <c r="C3377" t="s">
        <v>214</v>
      </c>
      <c r="D3377" t="s">
        <v>206</v>
      </c>
      <c r="E3377" s="361" t="s">
        <v>7151</v>
      </c>
    </row>
    <row r="3378" spans="1:5" x14ac:dyDescent="0.25">
      <c r="A3378">
        <v>38181</v>
      </c>
      <c r="B3378" t="s">
        <v>7152</v>
      </c>
      <c r="C3378" t="s">
        <v>214</v>
      </c>
      <c r="D3378" t="s">
        <v>206</v>
      </c>
      <c r="E3378" s="361" t="s">
        <v>7153</v>
      </c>
    </row>
    <row r="3379" spans="1:5" x14ac:dyDescent="0.25">
      <c r="A3379">
        <v>38182</v>
      </c>
      <c r="B3379" t="s">
        <v>7154</v>
      </c>
      <c r="C3379" t="s">
        <v>214</v>
      </c>
      <c r="D3379" t="s">
        <v>206</v>
      </c>
      <c r="E3379" s="361" t="s">
        <v>7155</v>
      </c>
    </row>
    <row r="3380" spans="1:5" x14ac:dyDescent="0.25">
      <c r="A3380">
        <v>38185</v>
      </c>
      <c r="B3380" t="s">
        <v>7156</v>
      </c>
      <c r="C3380" t="s">
        <v>214</v>
      </c>
      <c r="D3380" t="s">
        <v>206</v>
      </c>
      <c r="E3380" s="361" t="s">
        <v>7157</v>
      </c>
    </row>
    <row r="3381" spans="1:5" x14ac:dyDescent="0.25">
      <c r="A3381">
        <v>38186</v>
      </c>
      <c r="B3381" t="s">
        <v>7158</v>
      </c>
      <c r="C3381" t="s">
        <v>214</v>
      </c>
      <c r="D3381" t="s">
        <v>206</v>
      </c>
      <c r="E3381" s="361" t="s">
        <v>7159</v>
      </c>
    </row>
    <row r="3382" spans="1:5" x14ac:dyDescent="0.25">
      <c r="A3382">
        <v>38189</v>
      </c>
      <c r="B3382" t="s">
        <v>7160</v>
      </c>
      <c r="C3382" t="s">
        <v>208</v>
      </c>
      <c r="D3382" t="s">
        <v>206</v>
      </c>
      <c r="E3382" s="361" t="s">
        <v>7161</v>
      </c>
    </row>
    <row r="3383" spans="1:5" x14ac:dyDescent="0.25">
      <c r="A3383">
        <v>38190</v>
      </c>
      <c r="B3383" t="s">
        <v>7162</v>
      </c>
      <c r="C3383" t="s">
        <v>208</v>
      </c>
      <c r="D3383" t="s">
        <v>206</v>
      </c>
      <c r="E3383" s="361" t="s">
        <v>7163</v>
      </c>
    </row>
    <row r="3384" spans="1:5" x14ac:dyDescent="0.25">
      <c r="A3384">
        <v>38191</v>
      </c>
      <c r="B3384" t="s">
        <v>7164</v>
      </c>
      <c r="C3384" t="s">
        <v>208</v>
      </c>
      <c r="D3384" t="s">
        <v>206</v>
      </c>
      <c r="E3384" s="361" t="s">
        <v>739</v>
      </c>
    </row>
    <row r="3385" spans="1:5" x14ac:dyDescent="0.25">
      <c r="A3385">
        <v>38192</v>
      </c>
      <c r="B3385" t="s">
        <v>7165</v>
      </c>
      <c r="C3385" t="s">
        <v>208</v>
      </c>
      <c r="D3385" t="s">
        <v>206</v>
      </c>
      <c r="E3385" s="361" t="s">
        <v>1704</v>
      </c>
    </row>
    <row r="3386" spans="1:5" x14ac:dyDescent="0.25">
      <c r="A3386">
        <v>38193</v>
      </c>
      <c r="B3386" t="s">
        <v>7166</v>
      </c>
      <c r="C3386" t="s">
        <v>208</v>
      </c>
      <c r="D3386" t="s">
        <v>206</v>
      </c>
      <c r="E3386" s="361" t="s">
        <v>1761</v>
      </c>
    </row>
    <row r="3387" spans="1:5" x14ac:dyDescent="0.25">
      <c r="A3387">
        <v>38194</v>
      </c>
      <c r="B3387" t="s">
        <v>7167</v>
      </c>
      <c r="C3387" t="s">
        <v>208</v>
      </c>
      <c r="D3387" t="s">
        <v>204</v>
      </c>
      <c r="E3387" s="361" t="s">
        <v>723</v>
      </c>
    </row>
    <row r="3388" spans="1:5" x14ac:dyDescent="0.25">
      <c r="A3388">
        <v>38195</v>
      </c>
      <c r="B3388" t="s">
        <v>7168</v>
      </c>
      <c r="C3388" t="s">
        <v>214</v>
      </c>
      <c r="D3388" t="s">
        <v>206</v>
      </c>
      <c r="E3388" s="361" t="s">
        <v>1705</v>
      </c>
    </row>
    <row r="3389" spans="1:5" x14ac:dyDescent="0.25">
      <c r="A3389">
        <v>38196</v>
      </c>
      <c r="B3389" t="s">
        <v>7169</v>
      </c>
      <c r="C3389" t="s">
        <v>208</v>
      </c>
      <c r="D3389" t="s">
        <v>206</v>
      </c>
      <c r="E3389" s="361" t="s">
        <v>7170</v>
      </c>
    </row>
    <row r="3390" spans="1:5" x14ac:dyDescent="0.25">
      <c r="A3390">
        <v>38200</v>
      </c>
      <c r="B3390" t="s">
        <v>7171</v>
      </c>
      <c r="C3390" t="s">
        <v>225</v>
      </c>
      <c r="D3390" t="s">
        <v>206</v>
      </c>
      <c r="E3390" s="361" t="s">
        <v>7172</v>
      </c>
    </row>
    <row r="3391" spans="1:5" x14ac:dyDescent="0.25">
      <c r="A3391">
        <v>38364</v>
      </c>
      <c r="B3391" t="s">
        <v>7173</v>
      </c>
      <c r="C3391" t="s">
        <v>208</v>
      </c>
      <c r="D3391" t="s">
        <v>206</v>
      </c>
      <c r="E3391" s="361" t="s">
        <v>1707</v>
      </c>
    </row>
    <row r="3392" spans="1:5" x14ac:dyDescent="0.25">
      <c r="A3392">
        <v>38365</v>
      </c>
      <c r="B3392" t="s">
        <v>7174</v>
      </c>
      <c r="C3392" t="s">
        <v>214</v>
      </c>
      <c r="D3392" t="s">
        <v>206</v>
      </c>
      <c r="E3392" s="361" t="s">
        <v>760</v>
      </c>
    </row>
    <row r="3393" spans="1:5" x14ac:dyDescent="0.25">
      <c r="A3393">
        <v>38366</v>
      </c>
      <c r="B3393" t="s">
        <v>7175</v>
      </c>
      <c r="C3393" t="s">
        <v>214</v>
      </c>
      <c r="D3393" t="s">
        <v>206</v>
      </c>
      <c r="E3393" s="361" t="s">
        <v>893</v>
      </c>
    </row>
    <row r="3394" spans="1:5" x14ac:dyDescent="0.25">
      <c r="A3394">
        <v>38367</v>
      </c>
      <c r="B3394" t="s">
        <v>7176</v>
      </c>
      <c r="C3394" t="s">
        <v>208</v>
      </c>
      <c r="D3394" t="s">
        <v>206</v>
      </c>
      <c r="E3394" s="361" t="s">
        <v>7177</v>
      </c>
    </row>
    <row r="3395" spans="1:5" x14ac:dyDescent="0.25">
      <c r="A3395">
        <v>38368</v>
      </c>
      <c r="B3395" t="s">
        <v>7178</v>
      </c>
      <c r="C3395" t="s">
        <v>208</v>
      </c>
      <c r="D3395" t="s">
        <v>206</v>
      </c>
      <c r="E3395" s="361" t="s">
        <v>7179</v>
      </c>
    </row>
    <row r="3396" spans="1:5" x14ac:dyDescent="0.25">
      <c r="A3396">
        <v>38369</v>
      </c>
      <c r="B3396" t="s">
        <v>7180</v>
      </c>
      <c r="C3396" t="s">
        <v>208</v>
      </c>
      <c r="D3396" t="s">
        <v>206</v>
      </c>
      <c r="E3396" s="361" t="s">
        <v>7181</v>
      </c>
    </row>
    <row r="3397" spans="1:5" x14ac:dyDescent="0.25">
      <c r="A3397">
        <v>38370</v>
      </c>
      <c r="B3397" t="s">
        <v>7182</v>
      </c>
      <c r="C3397" t="s">
        <v>208</v>
      </c>
      <c r="D3397" t="s">
        <v>206</v>
      </c>
      <c r="E3397" s="361" t="s">
        <v>7181</v>
      </c>
    </row>
    <row r="3398" spans="1:5" x14ac:dyDescent="0.25">
      <c r="A3398">
        <v>38372</v>
      </c>
      <c r="B3398" t="s">
        <v>7183</v>
      </c>
      <c r="C3398" t="s">
        <v>208</v>
      </c>
      <c r="D3398" t="s">
        <v>206</v>
      </c>
      <c r="E3398" s="361" t="s">
        <v>7184</v>
      </c>
    </row>
    <row r="3399" spans="1:5" x14ac:dyDescent="0.25">
      <c r="A3399">
        <v>38374</v>
      </c>
      <c r="B3399" t="s">
        <v>7185</v>
      </c>
      <c r="C3399" t="s">
        <v>208</v>
      </c>
      <c r="D3399" t="s">
        <v>206</v>
      </c>
      <c r="E3399" s="361" t="s">
        <v>7186</v>
      </c>
    </row>
    <row r="3400" spans="1:5" x14ac:dyDescent="0.25">
      <c r="A3400">
        <v>38376</v>
      </c>
      <c r="B3400" t="s">
        <v>7187</v>
      </c>
      <c r="C3400" t="s">
        <v>208</v>
      </c>
      <c r="D3400" t="s">
        <v>206</v>
      </c>
      <c r="E3400" s="361" t="s">
        <v>7188</v>
      </c>
    </row>
    <row r="3401" spans="1:5" x14ac:dyDescent="0.25">
      <c r="A3401">
        <v>38377</v>
      </c>
      <c r="B3401" t="s">
        <v>7189</v>
      </c>
      <c r="C3401" t="s">
        <v>208</v>
      </c>
      <c r="D3401" t="s">
        <v>206</v>
      </c>
      <c r="E3401" s="361" t="s">
        <v>1665</v>
      </c>
    </row>
    <row r="3402" spans="1:5" x14ac:dyDescent="0.25">
      <c r="A3402">
        <v>38379</v>
      </c>
      <c r="B3402" t="s">
        <v>7190</v>
      </c>
      <c r="C3402" t="s">
        <v>213</v>
      </c>
      <c r="D3402" t="s">
        <v>206</v>
      </c>
      <c r="E3402" s="361" t="s">
        <v>7191</v>
      </c>
    </row>
    <row r="3403" spans="1:5" x14ac:dyDescent="0.25">
      <c r="A3403">
        <v>38380</v>
      </c>
      <c r="B3403" t="s">
        <v>7192</v>
      </c>
      <c r="C3403" t="s">
        <v>208</v>
      </c>
      <c r="D3403" t="s">
        <v>206</v>
      </c>
      <c r="E3403" s="361" t="s">
        <v>7193</v>
      </c>
    </row>
    <row r="3404" spans="1:5" x14ac:dyDescent="0.25">
      <c r="A3404">
        <v>38381</v>
      </c>
      <c r="B3404" t="s">
        <v>7194</v>
      </c>
      <c r="C3404" t="s">
        <v>208</v>
      </c>
      <c r="D3404" t="s">
        <v>206</v>
      </c>
      <c r="E3404" s="361" t="s">
        <v>7195</v>
      </c>
    </row>
    <row r="3405" spans="1:5" x14ac:dyDescent="0.25">
      <c r="A3405">
        <v>38382</v>
      </c>
      <c r="B3405" t="s">
        <v>7196</v>
      </c>
      <c r="C3405" t="s">
        <v>208</v>
      </c>
      <c r="D3405" t="s">
        <v>206</v>
      </c>
      <c r="E3405" s="361" t="s">
        <v>497</v>
      </c>
    </row>
    <row r="3406" spans="1:5" x14ac:dyDescent="0.25">
      <c r="A3406">
        <v>38383</v>
      </c>
      <c r="B3406" t="s">
        <v>7197</v>
      </c>
      <c r="C3406" t="s">
        <v>208</v>
      </c>
      <c r="D3406" t="s">
        <v>206</v>
      </c>
      <c r="E3406" s="361" t="s">
        <v>3989</v>
      </c>
    </row>
    <row r="3407" spans="1:5" x14ac:dyDescent="0.25">
      <c r="A3407">
        <v>38384</v>
      </c>
      <c r="B3407" t="s">
        <v>7198</v>
      </c>
      <c r="C3407" t="s">
        <v>208</v>
      </c>
      <c r="D3407" t="s">
        <v>206</v>
      </c>
      <c r="E3407" s="361" t="s">
        <v>713</v>
      </c>
    </row>
    <row r="3408" spans="1:5" x14ac:dyDescent="0.25">
      <c r="A3408">
        <v>38385</v>
      </c>
      <c r="B3408" t="s">
        <v>7199</v>
      </c>
      <c r="C3408" t="s">
        <v>208</v>
      </c>
      <c r="D3408" t="s">
        <v>206</v>
      </c>
      <c r="E3408" s="361" t="s">
        <v>7200</v>
      </c>
    </row>
    <row r="3409" spans="1:5" x14ac:dyDescent="0.25">
      <c r="A3409">
        <v>38386</v>
      </c>
      <c r="B3409" t="s">
        <v>7201</v>
      </c>
      <c r="C3409" t="s">
        <v>208</v>
      </c>
      <c r="D3409" t="s">
        <v>206</v>
      </c>
      <c r="E3409" s="361" t="s">
        <v>3111</v>
      </c>
    </row>
    <row r="3410" spans="1:5" x14ac:dyDescent="0.25">
      <c r="A3410">
        <v>38390</v>
      </c>
      <c r="B3410" t="s">
        <v>7202</v>
      </c>
      <c r="C3410" t="s">
        <v>208</v>
      </c>
      <c r="D3410" t="s">
        <v>206</v>
      </c>
      <c r="E3410" s="361" t="s">
        <v>1695</v>
      </c>
    </row>
    <row r="3411" spans="1:5" x14ac:dyDescent="0.25">
      <c r="A3411">
        <v>38392</v>
      </c>
      <c r="B3411" t="s">
        <v>7203</v>
      </c>
      <c r="C3411" t="s">
        <v>208</v>
      </c>
      <c r="D3411" t="s">
        <v>206</v>
      </c>
      <c r="E3411" s="361" t="s">
        <v>7204</v>
      </c>
    </row>
    <row r="3412" spans="1:5" x14ac:dyDescent="0.25">
      <c r="A3412">
        <v>38393</v>
      </c>
      <c r="B3412" t="s">
        <v>7205</v>
      </c>
      <c r="C3412" t="s">
        <v>208</v>
      </c>
      <c r="D3412" t="s">
        <v>204</v>
      </c>
      <c r="E3412" s="361" t="s">
        <v>469</v>
      </c>
    </row>
    <row r="3413" spans="1:5" x14ac:dyDescent="0.25">
      <c r="A3413">
        <v>38394</v>
      </c>
      <c r="B3413" t="s">
        <v>7206</v>
      </c>
      <c r="C3413" t="s">
        <v>208</v>
      </c>
      <c r="D3413" t="s">
        <v>206</v>
      </c>
      <c r="E3413" s="361" t="s">
        <v>7207</v>
      </c>
    </row>
    <row r="3414" spans="1:5" x14ac:dyDescent="0.25">
      <c r="A3414">
        <v>38395</v>
      </c>
      <c r="B3414" t="s">
        <v>7208</v>
      </c>
      <c r="C3414" t="s">
        <v>208</v>
      </c>
      <c r="D3414" t="s">
        <v>206</v>
      </c>
      <c r="E3414" s="361" t="s">
        <v>7209</v>
      </c>
    </row>
    <row r="3415" spans="1:5" x14ac:dyDescent="0.25">
      <c r="A3415">
        <v>38396</v>
      </c>
      <c r="B3415" t="s">
        <v>7210</v>
      </c>
      <c r="C3415" t="s">
        <v>208</v>
      </c>
      <c r="D3415" t="s">
        <v>206</v>
      </c>
      <c r="E3415" s="361" t="s">
        <v>7211</v>
      </c>
    </row>
    <row r="3416" spans="1:5" x14ac:dyDescent="0.25">
      <c r="A3416">
        <v>38399</v>
      </c>
      <c r="B3416" t="s">
        <v>7212</v>
      </c>
      <c r="C3416" t="s">
        <v>208</v>
      </c>
      <c r="D3416" t="s">
        <v>206</v>
      </c>
      <c r="E3416" s="361" t="s">
        <v>7213</v>
      </c>
    </row>
    <row r="3417" spans="1:5" x14ac:dyDescent="0.25">
      <c r="A3417">
        <v>38400</v>
      </c>
      <c r="B3417" t="s">
        <v>7214</v>
      </c>
      <c r="C3417" t="s">
        <v>208</v>
      </c>
      <c r="D3417" t="s">
        <v>206</v>
      </c>
      <c r="E3417" s="361" t="s">
        <v>466</v>
      </c>
    </row>
    <row r="3418" spans="1:5" x14ac:dyDescent="0.25">
      <c r="A3418">
        <v>38401</v>
      </c>
      <c r="B3418" t="s">
        <v>7215</v>
      </c>
      <c r="C3418" t="s">
        <v>208</v>
      </c>
      <c r="D3418" t="s">
        <v>206</v>
      </c>
      <c r="E3418" s="361" t="s">
        <v>7216</v>
      </c>
    </row>
    <row r="3419" spans="1:5" x14ac:dyDescent="0.25">
      <c r="A3419">
        <v>38402</v>
      </c>
      <c r="B3419" t="s">
        <v>7217</v>
      </c>
      <c r="C3419" t="s">
        <v>208</v>
      </c>
      <c r="D3419" t="s">
        <v>206</v>
      </c>
      <c r="E3419" s="361" t="s">
        <v>2305</v>
      </c>
    </row>
    <row r="3420" spans="1:5" x14ac:dyDescent="0.25">
      <c r="A3420">
        <v>38403</v>
      </c>
      <c r="B3420" t="s">
        <v>7218</v>
      </c>
      <c r="C3420" t="s">
        <v>208</v>
      </c>
      <c r="D3420" t="s">
        <v>206</v>
      </c>
      <c r="E3420" s="361" t="s">
        <v>7219</v>
      </c>
    </row>
    <row r="3421" spans="1:5" x14ac:dyDescent="0.25">
      <c r="A3421">
        <v>38404</v>
      </c>
      <c r="B3421" t="s">
        <v>7220</v>
      </c>
      <c r="C3421" t="s">
        <v>205</v>
      </c>
      <c r="D3421" t="s">
        <v>206</v>
      </c>
      <c r="E3421" s="361" t="s">
        <v>7221</v>
      </c>
    </row>
    <row r="3422" spans="1:5" x14ac:dyDescent="0.25">
      <c r="A3422">
        <v>38405</v>
      </c>
      <c r="B3422" t="s">
        <v>7222</v>
      </c>
      <c r="C3422" t="s">
        <v>205</v>
      </c>
      <c r="D3422" t="s">
        <v>206</v>
      </c>
      <c r="E3422" s="361" t="s">
        <v>7223</v>
      </c>
    </row>
    <row r="3423" spans="1:5" x14ac:dyDescent="0.25">
      <c r="A3423">
        <v>38406</v>
      </c>
      <c r="B3423" t="s">
        <v>7224</v>
      </c>
      <c r="C3423" t="s">
        <v>205</v>
      </c>
      <c r="D3423" t="s">
        <v>206</v>
      </c>
      <c r="E3423" s="361" t="s">
        <v>7225</v>
      </c>
    </row>
    <row r="3424" spans="1:5" x14ac:dyDescent="0.25">
      <c r="A3424">
        <v>38408</v>
      </c>
      <c r="B3424" t="s">
        <v>7226</v>
      </c>
      <c r="C3424" t="s">
        <v>205</v>
      </c>
      <c r="D3424" t="s">
        <v>206</v>
      </c>
      <c r="E3424" s="361" t="s">
        <v>7227</v>
      </c>
    </row>
    <row r="3425" spans="1:5" x14ac:dyDescent="0.25">
      <c r="A3425">
        <v>38409</v>
      </c>
      <c r="B3425" t="s">
        <v>7228</v>
      </c>
      <c r="C3425" t="s">
        <v>205</v>
      </c>
      <c r="D3425" t="s">
        <v>206</v>
      </c>
      <c r="E3425" s="361" t="s">
        <v>7229</v>
      </c>
    </row>
    <row r="3426" spans="1:5" x14ac:dyDescent="0.25">
      <c r="A3426">
        <v>38410</v>
      </c>
      <c r="B3426" t="s">
        <v>7230</v>
      </c>
      <c r="C3426" t="s">
        <v>208</v>
      </c>
      <c r="D3426" t="s">
        <v>206</v>
      </c>
      <c r="E3426" s="361" t="s">
        <v>7231</v>
      </c>
    </row>
    <row r="3427" spans="1:5" x14ac:dyDescent="0.25">
      <c r="A3427">
        <v>38411</v>
      </c>
      <c r="B3427" t="s">
        <v>7232</v>
      </c>
      <c r="C3427" t="s">
        <v>208</v>
      </c>
      <c r="D3427" t="s">
        <v>206</v>
      </c>
      <c r="E3427" s="361" t="s">
        <v>7233</v>
      </c>
    </row>
    <row r="3428" spans="1:5" x14ac:dyDescent="0.25">
      <c r="A3428">
        <v>38412</v>
      </c>
      <c r="B3428" t="s">
        <v>7234</v>
      </c>
      <c r="C3428" t="s">
        <v>208</v>
      </c>
      <c r="D3428" t="s">
        <v>204</v>
      </c>
      <c r="E3428" s="361" t="s">
        <v>1712</v>
      </c>
    </row>
    <row r="3429" spans="1:5" x14ac:dyDescent="0.25">
      <c r="A3429">
        <v>38413</v>
      </c>
      <c r="B3429" t="s">
        <v>7235</v>
      </c>
      <c r="C3429" t="s">
        <v>208</v>
      </c>
      <c r="D3429" t="s">
        <v>206</v>
      </c>
      <c r="E3429" s="361" t="s">
        <v>7236</v>
      </c>
    </row>
    <row r="3430" spans="1:5" x14ac:dyDescent="0.25">
      <c r="A3430">
        <v>38414</v>
      </c>
      <c r="B3430" t="s">
        <v>7237</v>
      </c>
      <c r="C3430" t="s">
        <v>208</v>
      </c>
      <c r="D3430" t="s">
        <v>206</v>
      </c>
      <c r="E3430" s="361" t="s">
        <v>7238</v>
      </c>
    </row>
    <row r="3431" spans="1:5" x14ac:dyDescent="0.25">
      <c r="A3431">
        <v>38415</v>
      </c>
      <c r="B3431" t="s">
        <v>7239</v>
      </c>
      <c r="C3431" t="s">
        <v>208</v>
      </c>
      <c r="D3431" t="s">
        <v>206</v>
      </c>
      <c r="E3431" s="361" t="s">
        <v>7240</v>
      </c>
    </row>
    <row r="3432" spans="1:5" x14ac:dyDescent="0.25">
      <c r="A3432">
        <v>38418</v>
      </c>
      <c r="B3432" t="s">
        <v>7241</v>
      </c>
      <c r="C3432" t="s">
        <v>208</v>
      </c>
      <c r="D3432" t="s">
        <v>206</v>
      </c>
      <c r="E3432" s="361" t="s">
        <v>881</v>
      </c>
    </row>
    <row r="3433" spans="1:5" x14ac:dyDescent="0.25">
      <c r="A3433">
        <v>38423</v>
      </c>
      <c r="B3433" t="s">
        <v>7242</v>
      </c>
      <c r="C3433" t="s">
        <v>208</v>
      </c>
      <c r="D3433" t="s">
        <v>206</v>
      </c>
      <c r="E3433" s="361" t="s">
        <v>1076</v>
      </c>
    </row>
    <row r="3434" spans="1:5" x14ac:dyDescent="0.25">
      <c r="A3434">
        <v>38428</v>
      </c>
      <c r="B3434" t="s">
        <v>7243</v>
      </c>
      <c r="C3434" t="s">
        <v>208</v>
      </c>
      <c r="D3434" t="s">
        <v>206</v>
      </c>
      <c r="E3434" s="361" t="s">
        <v>1758</v>
      </c>
    </row>
    <row r="3435" spans="1:5" x14ac:dyDescent="0.25">
      <c r="A3435">
        <v>38429</v>
      </c>
      <c r="B3435" t="s">
        <v>7244</v>
      </c>
      <c r="C3435" t="s">
        <v>208</v>
      </c>
      <c r="D3435" t="s">
        <v>206</v>
      </c>
      <c r="E3435" s="361" t="s">
        <v>7245</v>
      </c>
    </row>
    <row r="3436" spans="1:5" x14ac:dyDescent="0.25">
      <c r="A3436">
        <v>38430</v>
      </c>
      <c r="B3436" t="s">
        <v>7246</v>
      </c>
      <c r="C3436" t="s">
        <v>208</v>
      </c>
      <c r="D3436" t="s">
        <v>206</v>
      </c>
      <c r="E3436" s="361" t="s">
        <v>7247</v>
      </c>
    </row>
    <row r="3437" spans="1:5" x14ac:dyDescent="0.25">
      <c r="A3437">
        <v>38431</v>
      </c>
      <c r="B3437" t="s">
        <v>7248</v>
      </c>
      <c r="C3437" t="s">
        <v>208</v>
      </c>
      <c r="D3437" t="s">
        <v>206</v>
      </c>
      <c r="E3437" s="361" t="s">
        <v>1972</v>
      </c>
    </row>
    <row r="3438" spans="1:5" x14ac:dyDescent="0.25">
      <c r="A3438">
        <v>38433</v>
      </c>
      <c r="B3438" t="s">
        <v>7249</v>
      </c>
      <c r="C3438" t="s">
        <v>208</v>
      </c>
      <c r="D3438" t="s">
        <v>206</v>
      </c>
      <c r="E3438" s="361" t="s">
        <v>1677</v>
      </c>
    </row>
    <row r="3439" spans="1:5" x14ac:dyDescent="0.25">
      <c r="A3439">
        <v>38434</v>
      </c>
      <c r="B3439" t="s">
        <v>7250</v>
      </c>
      <c r="C3439" t="s">
        <v>208</v>
      </c>
      <c r="D3439" t="s">
        <v>206</v>
      </c>
      <c r="E3439" s="361" t="s">
        <v>7251</v>
      </c>
    </row>
    <row r="3440" spans="1:5" x14ac:dyDescent="0.25">
      <c r="A3440">
        <v>38435</v>
      </c>
      <c r="B3440" t="s">
        <v>7252</v>
      </c>
      <c r="C3440" t="s">
        <v>208</v>
      </c>
      <c r="D3440" t="s">
        <v>206</v>
      </c>
      <c r="E3440" s="361" t="s">
        <v>2316</v>
      </c>
    </row>
    <row r="3441" spans="1:5" x14ac:dyDescent="0.25">
      <c r="A3441">
        <v>38436</v>
      </c>
      <c r="B3441" t="s">
        <v>7253</v>
      </c>
      <c r="C3441" t="s">
        <v>208</v>
      </c>
      <c r="D3441" t="s">
        <v>206</v>
      </c>
      <c r="E3441" s="361" t="s">
        <v>7254</v>
      </c>
    </row>
    <row r="3442" spans="1:5" x14ac:dyDescent="0.25">
      <c r="A3442">
        <v>38437</v>
      </c>
      <c r="B3442" t="s">
        <v>7255</v>
      </c>
      <c r="C3442" t="s">
        <v>208</v>
      </c>
      <c r="D3442" t="s">
        <v>206</v>
      </c>
      <c r="E3442" s="361" t="s">
        <v>6497</v>
      </c>
    </row>
    <row r="3443" spans="1:5" x14ac:dyDescent="0.25">
      <c r="A3443">
        <v>38438</v>
      </c>
      <c r="B3443" t="s">
        <v>7256</v>
      </c>
      <c r="C3443" t="s">
        <v>208</v>
      </c>
      <c r="D3443" t="s">
        <v>206</v>
      </c>
      <c r="E3443" s="361" t="s">
        <v>594</v>
      </c>
    </row>
    <row r="3444" spans="1:5" x14ac:dyDescent="0.25">
      <c r="A3444">
        <v>38439</v>
      </c>
      <c r="B3444" t="s">
        <v>7257</v>
      </c>
      <c r="C3444" t="s">
        <v>208</v>
      </c>
      <c r="D3444" t="s">
        <v>206</v>
      </c>
      <c r="E3444" s="361" t="s">
        <v>5561</v>
      </c>
    </row>
    <row r="3445" spans="1:5" x14ac:dyDescent="0.25">
      <c r="A3445">
        <v>38440</v>
      </c>
      <c r="B3445" t="s">
        <v>7258</v>
      </c>
      <c r="C3445" t="s">
        <v>208</v>
      </c>
      <c r="D3445" t="s">
        <v>206</v>
      </c>
      <c r="E3445" s="361" t="s">
        <v>7259</v>
      </c>
    </row>
    <row r="3446" spans="1:5" x14ac:dyDescent="0.25">
      <c r="A3446">
        <v>38441</v>
      </c>
      <c r="B3446" t="s">
        <v>7260</v>
      </c>
      <c r="C3446" t="s">
        <v>208</v>
      </c>
      <c r="D3446" t="s">
        <v>206</v>
      </c>
      <c r="E3446" s="361" t="s">
        <v>744</v>
      </c>
    </row>
    <row r="3447" spans="1:5" x14ac:dyDescent="0.25">
      <c r="A3447">
        <v>38442</v>
      </c>
      <c r="B3447" t="s">
        <v>7261</v>
      </c>
      <c r="C3447" t="s">
        <v>208</v>
      </c>
      <c r="D3447" t="s">
        <v>206</v>
      </c>
      <c r="E3447" s="361" t="s">
        <v>651</v>
      </c>
    </row>
    <row r="3448" spans="1:5" x14ac:dyDescent="0.25">
      <c r="A3448">
        <v>38443</v>
      </c>
      <c r="B3448" t="s">
        <v>7262</v>
      </c>
      <c r="C3448" t="s">
        <v>208</v>
      </c>
      <c r="D3448" t="s">
        <v>206</v>
      </c>
      <c r="E3448" s="361" t="s">
        <v>7263</v>
      </c>
    </row>
    <row r="3449" spans="1:5" x14ac:dyDescent="0.25">
      <c r="A3449">
        <v>38444</v>
      </c>
      <c r="B3449" t="s">
        <v>7264</v>
      </c>
      <c r="C3449" t="s">
        <v>208</v>
      </c>
      <c r="D3449" t="s">
        <v>206</v>
      </c>
      <c r="E3449" s="361" t="s">
        <v>4729</v>
      </c>
    </row>
    <row r="3450" spans="1:5" x14ac:dyDescent="0.25">
      <c r="A3450">
        <v>38445</v>
      </c>
      <c r="B3450" t="s">
        <v>7265</v>
      </c>
      <c r="C3450" t="s">
        <v>208</v>
      </c>
      <c r="D3450" t="s">
        <v>206</v>
      </c>
      <c r="E3450" s="361" t="s">
        <v>7266</v>
      </c>
    </row>
    <row r="3451" spans="1:5" x14ac:dyDescent="0.25">
      <c r="A3451">
        <v>38446</v>
      </c>
      <c r="B3451" t="s">
        <v>7267</v>
      </c>
      <c r="C3451" t="s">
        <v>208</v>
      </c>
      <c r="D3451" t="s">
        <v>206</v>
      </c>
      <c r="E3451" s="361" t="s">
        <v>7268</v>
      </c>
    </row>
    <row r="3452" spans="1:5" x14ac:dyDescent="0.25">
      <c r="A3452">
        <v>38447</v>
      </c>
      <c r="B3452" t="s">
        <v>7269</v>
      </c>
      <c r="C3452" t="s">
        <v>208</v>
      </c>
      <c r="D3452" t="s">
        <v>206</v>
      </c>
      <c r="E3452" s="361" t="s">
        <v>7270</v>
      </c>
    </row>
    <row r="3453" spans="1:5" x14ac:dyDescent="0.25">
      <c r="A3453">
        <v>38448</v>
      </c>
      <c r="B3453" t="s">
        <v>7271</v>
      </c>
      <c r="C3453" t="s">
        <v>208</v>
      </c>
      <c r="D3453" t="s">
        <v>206</v>
      </c>
      <c r="E3453" s="361" t="s">
        <v>7272</v>
      </c>
    </row>
    <row r="3454" spans="1:5" x14ac:dyDescent="0.25">
      <c r="A3454">
        <v>38454</v>
      </c>
      <c r="B3454" t="s">
        <v>7273</v>
      </c>
      <c r="C3454" t="s">
        <v>208</v>
      </c>
      <c r="D3454" t="s">
        <v>206</v>
      </c>
      <c r="E3454" s="361" t="s">
        <v>7274</v>
      </c>
    </row>
    <row r="3455" spans="1:5" x14ac:dyDescent="0.25">
      <c r="A3455">
        <v>38455</v>
      </c>
      <c r="B3455" t="s">
        <v>7275</v>
      </c>
      <c r="C3455" t="s">
        <v>208</v>
      </c>
      <c r="D3455" t="s">
        <v>206</v>
      </c>
      <c r="E3455" s="361" t="s">
        <v>7276</v>
      </c>
    </row>
    <row r="3456" spans="1:5" x14ac:dyDescent="0.25">
      <c r="A3456">
        <v>38456</v>
      </c>
      <c r="B3456" t="s">
        <v>7277</v>
      </c>
      <c r="C3456" t="s">
        <v>208</v>
      </c>
      <c r="D3456" t="s">
        <v>206</v>
      </c>
      <c r="E3456" s="361" t="s">
        <v>721</v>
      </c>
    </row>
    <row r="3457" spans="1:5" x14ac:dyDescent="0.25">
      <c r="A3457">
        <v>38457</v>
      </c>
      <c r="B3457" t="s">
        <v>7278</v>
      </c>
      <c r="C3457" t="s">
        <v>208</v>
      </c>
      <c r="D3457" t="s">
        <v>206</v>
      </c>
      <c r="E3457" s="361" t="s">
        <v>595</v>
      </c>
    </row>
    <row r="3458" spans="1:5" x14ac:dyDescent="0.25">
      <c r="A3458">
        <v>38458</v>
      </c>
      <c r="B3458" t="s">
        <v>7279</v>
      </c>
      <c r="C3458" t="s">
        <v>208</v>
      </c>
      <c r="D3458" t="s">
        <v>206</v>
      </c>
      <c r="E3458" s="361" t="s">
        <v>7280</v>
      </c>
    </row>
    <row r="3459" spans="1:5" x14ac:dyDescent="0.25">
      <c r="A3459">
        <v>38459</v>
      </c>
      <c r="B3459" t="s">
        <v>7281</v>
      </c>
      <c r="C3459" t="s">
        <v>208</v>
      </c>
      <c r="D3459" t="s">
        <v>206</v>
      </c>
      <c r="E3459" s="361" t="s">
        <v>1435</v>
      </c>
    </row>
    <row r="3460" spans="1:5" x14ac:dyDescent="0.25">
      <c r="A3460">
        <v>38460</v>
      </c>
      <c r="B3460" t="s">
        <v>7282</v>
      </c>
      <c r="C3460" t="s">
        <v>208</v>
      </c>
      <c r="D3460" t="s">
        <v>206</v>
      </c>
      <c r="E3460" s="361" t="s">
        <v>7283</v>
      </c>
    </row>
    <row r="3461" spans="1:5" x14ac:dyDescent="0.25">
      <c r="A3461">
        <v>38461</v>
      </c>
      <c r="B3461" t="s">
        <v>7284</v>
      </c>
      <c r="C3461" t="s">
        <v>208</v>
      </c>
      <c r="D3461" t="s">
        <v>206</v>
      </c>
      <c r="E3461" s="361" t="s">
        <v>7285</v>
      </c>
    </row>
    <row r="3462" spans="1:5" x14ac:dyDescent="0.25">
      <c r="A3462">
        <v>38462</v>
      </c>
      <c r="B3462" t="s">
        <v>7286</v>
      </c>
      <c r="C3462" t="s">
        <v>208</v>
      </c>
      <c r="D3462" t="s">
        <v>206</v>
      </c>
      <c r="E3462" s="361" t="s">
        <v>7287</v>
      </c>
    </row>
    <row r="3463" spans="1:5" x14ac:dyDescent="0.25">
      <c r="A3463">
        <v>38463</v>
      </c>
      <c r="B3463" t="s">
        <v>7288</v>
      </c>
      <c r="C3463" t="s">
        <v>208</v>
      </c>
      <c r="D3463" t="s">
        <v>206</v>
      </c>
      <c r="E3463" s="361" t="s">
        <v>7289</v>
      </c>
    </row>
    <row r="3464" spans="1:5" x14ac:dyDescent="0.25">
      <c r="A3464">
        <v>38464</v>
      </c>
      <c r="B3464" t="s">
        <v>7290</v>
      </c>
      <c r="C3464" t="s">
        <v>205</v>
      </c>
      <c r="D3464" t="s">
        <v>206</v>
      </c>
      <c r="E3464" s="361" t="s">
        <v>7291</v>
      </c>
    </row>
    <row r="3465" spans="1:5" x14ac:dyDescent="0.25">
      <c r="A3465">
        <v>38465</v>
      </c>
      <c r="B3465" t="s">
        <v>7292</v>
      </c>
      <c r="C3465" t="s">
        <v>208</v>
      </c>
      <c r="D3465" t="s">
        <v>206</v>
      </c>
      <c r="E3465" s="361" t="s">
        <v>7293</v>
      </c>
    </row>
    <row r="3466" spans="1:5" x14ac:dyDescent="0.25">
      <c r="A3466">
        <v>38467</v>
      </c>
      <c r="B3466" t="s">
        <v>7294</v>
      </c>
      <c r="C3466" t="s">
        <v>208</v>
      </c>
      <c r="D3466" t="s">
        <v>206</v>
      </c>
      <c r="E3466" s="361" t="s">
        <v>7295</v>
      </c>
    </row>
    <row r="3467" spans="1:5" x14ac:dyDescent="0.25">
      <c r="A3467">
        <v>38468</v>
      </c>
      <c r="B3467" t="s">
        <v>7296</v>
      </c>
      <c r="C3467" t="s">
        <v>208</v>
      </c>
      <c r="D3467" t="s">
        <v>206</v>
      </c>
      <c r="E3467" s="361" t="s">
        <v>2113</v>
      </c>
    </row>
    <row r="3468" spans="1:5" x14ac:dyDescent="0.25">
      <c r="A3468">
        <v>38469</v>
      </c>
      <c r="B3468" t="s">
        <v>7297</v>
      </c>
      <c r="C3468" t="s">
        <v>208</v>
      </c>
      <c r="D3468" t="s">
        <v>206</v>
      </c>
      <c r="E3468" s="361" t="s">
        <v>7298</v>
      </c>
    </row>
    <row r="3469" spans="1:5" x14ac:dyDescent="0.25">
      <c r="A3469">
        <v>38470</v>
      </c>
      <c r="B3469" t="s">
        <v>7299</v>
      </c>
      <c r="C3469" t="s">
        <v>208</v>
      </c>
      <c r="D3469" t="s">
        <v>204</v>
      </c>
      <c r="E3469" s="361" t="s">
        <v>7300</v>
      </c>
    </row>
    <row r="3470" spans="1:5" x14ac:dyDescent="0.25">
      <c r="A3470">
        <v>38471</v>
      </c>
      <c r="B3470" t="s">
        <v>7301</v>
      </c>
      <c r="C3470" t="s">
        <v>208</v>
      </c>
      <c r="D3470" t="s">
        <v>206</v>
      </c>
      <c r="E3470" s="361" t="s">
        <v>7302</v>
      </c>
    </row>
    <row r="3471" spans="1:5" x14ac:dyDescent="0.25">
      <c r="A3471">
        <v>38473</v>
      </c>
      <c r="B3471" t="s">
        <v>7303</v>
      </c>
      <c r="C3471" t="s">
        <v>208</v>
      </c>
      <c r="D3471" t="s">
        <v>206</v>
      </c>
      <c r="E3471" s="361" t="s">
        <v>7304</v>
      </c>
    </row>
    <row r="3472" spans="1:5" x14ac:dyDescent="0.25">
      <c r="A3472">
        <v>38474</v>
      </c>
      <c r="B3472" t="s">
        <v>7305</v>
      </c>
      <c r="C3472" t="s">
        <v>208</v>
      </c>
      <c r="D3472" t="s">
        <v>206</v>
      </c>
      <c r="E3472" s="361" t="s">
        <v>7306</v>
      </c>
    </row>
    <row r="3473" spans="1:5" x14ac:dyDescent="0.25">
      <c r="A3473">
        <v>38475</v>
      </c>
      <c r="B3473" t="s">
        <v>7307</v>
      </c>
      <c r="C3473" t="s">
        <v>208</v>
      </c>
      <c r="D3473" t="s">
        <v>206</v>
      </c>
      <c r="E3473" s="361" t="s">
        <v>7308</v>
      </c>
    </row>
    <row r="3474" spans="1:5" x14ac:dyDescent="0.25">
      <c r="A3474">
        <v>38476</v>
      </c>
      <c r="B3474" t="s">
        <v>7309</v>
      </c>
      <c r="C3474" t="s">
        <v>208</v>
      </c>
      <c r="D3474" t="s">
        <v>206</v>
      </c>
      <c r="E3474" s="361" t="s">
        <v>7310</v>
      </c>
    </row>
    <row r="3475" spans="1:5" x14ac:dyDescent="0.25">
      <c r="A3475">
        <v>38477</v>
      </c>
      <c r="B3475" t="s">
        <v>7311</v>
      </c>
      <c r="C3475" t="s">
        <v>208</v>
      </c>
      <c r="D3475" t="s">
        <v>206</v>
      </c>
      <c r="E3475" s="361" t="s">
        <v>7312</v>
      </c>
    </row>
    <row r="3476" spans="1:5" x14ac:dyDescent="0.25">
      <c r="A3476">
        <v>38538</v>
      </c>
      <c r="B3476" t="s">
        <v>7313</v>
      </c>
      <c r="C3476" t="s">
        <v>213</v>
      </c>
      <c r="D3476" t="s">
        <v>209</v>
      </c>
      <c r="E3476" s="361" t="s">
        <v>1720</v>
      </c>
    </row>
    <row r="3477" spans="1:5" x14ac:dyDescent="0.25">
      <c r="A3477">
        <v>38539</v>
      </c>
      <c r="B3477" t="s">
        <v>7314</v>
      </c>
      <c r="C3477" t="s">
        <v>213</v>
      </c>
      <c r="D3477" t="s">
        <v>209</v>
      </c>
      <c r="E3477" s="361" t="s">
        <v>1721</v>
      </c>
    </row>
    <row r="3478" spans="1:5" x14ac:dyDescent="0.25">
      <c r="A3478">
        <v>38540</v>
      </c>
      <c r="B3478" t="s">
        <v>7315</v>
      </c>
      <c r="C3478" t="s">
        <v>213</v>
      </c>
      <c r="D3478" t="s">
        <v>209</v>
      </c>
      <c r="E3478" s="361" t="s">
        <v>1722</v>
      </c>
    </row>
    <row r="3479" spans="1:5" x14ac:dyDescent="0.25">
      <c r="A3479">
        <v>38541</v>
      </c>
      <c r="B3479" t="s">
        <v>7316</v>
      </c>
      <c r="C3479" t="s">
        <v>208</v>
      </c>
      <c r="D3479" t="s">
        <v>209</v>
      </c>
      <c r="E3479" s="361" t="s">
        <v>7317</v>
      </c>
    </row>
    <row r="3480" spans="1:5" x14ac:dyDescent="0.25">
      <c r="A3480">
        <v>38542</v>
      </c>
      <c r="B3480" t="s">
        <v>7318</v>
      </c>
      <c r="C3480" t="s">
        <v>208</v>
      </c>
      <c r="D3480" t="s">
        <v>209</v>
      </c>
      <c r="E3480" s="361" t="s">
        <v>7319</v>
      </c>
    </row>
    <row r="3481" spans="1:5" x14ac:dyDescent="0.25">
      <c r="A3481">
        <v>38543</v>
      </c>
      <c r="B3481" t="s">
        <v>7320</v>
      </c>
      <c r="C3481" t="s">
        <v>208</v>
      </c>
      <c r="D3481" t="s">
        <v>209</v>
      </c>
      <c r="E3481" s="361" t="s">
        <v>7321</v>
      </c>
    </row>
    <row r="3482" spans="1:5" x14ac:dyDescent="0.25">
      <c r="A3482">
        <v>38544</v>
      </c>
      <c r="B3482" t="s">
        <v>7322</v>
      </c>
      <c r="C3482" t="s">
        <v>214</v>
      </c>
      <c r="D3482" t="s">
        <v>206</v>
      </c>
      <c r="E3482" s="361" t="s">
        <v>468</v>
      </c>
    </row>
    <row r="3483" spans="1:5" x14ac:dyDescent="0.25">
      <c r="A3483">
        <v>38545</v>
      </c>
      <c r="B3483" t="s">
        <v>7323</v>
      </c>
      <c r="C3483" t="s">
        <v>214</v>
      </c>
      <c r="D3483" t="s">
        <v>206</v>
      </c>
      <c r="E3483" s="361" t="s">
        <v>949</v>
      </c>
    </row>
    <row r="3484" spans="1:5" x14ac:dyDescent="0.25">
      <c r="A3484">
        <v>38546</v>
      </c>
      <c r="B3484" t="s">
        <v>7324</v>
      </c>
      <c r="C3484" t="s">
        <v>205</v>
      </c>
      <c r="D3484" t="s">
        <v>206</v>
      </c>
      <c r="E3484" s="361" t="s">
        <v>7325</v>
      </c>
    </row>
    <row r="3485" spans="1:5" x14ac:dyDescent="0.25">
      <c r="A3485">
        <v>38547</v>
      </c>
      <c r="B3485" t="s">
        <v>7326</v>
      </c>
      <c r="C3485" t="s">
        <v>208</v>
      </c>
      <c r="D3485" t="s">
        <v>206</v>
      </c>
      <c r="E3485" s="361" t="s">
        <v>7327</v>
      </c>
    </row>
    <row r="3486" spans="1:5" x14ac:dyDescent="0.25">
      <c r="A3486">
        <v>38548</v>
      </c>
      <c r="B3486" t="s">
        <v>7328</v>
      </c>
      <c r="C3486" t="s">
        <v>208</v>
      </c>
      <c r="D3486" t="s">
        <v>206</v>
      </c>
      <c r="E3486" s="361" t="s">
        <v>1091</v>
      </c>
    </row>
    <row r="3487" spans="1:5" x14ac:dyDescent="0.25">
      <c r="A3487">
        <v>38588</v>
      </c>
      <c r="B3487" t="s">
        <v>7329</v>
      </c>
      <c r="C3487" t="s">
        <v>208</v>
      </c>
      <c r="D3487" t="s">
        <v>206</v>
      </c>
      <c r="E3487" s="361" t="s">
        <v>1528</v>
      </c>
    </row>
    <row r="3488" spans="1:5" x14ac:dyDescent="0.25">
      <c r="A3488">
        <v>38589</v>
      </c>
      <c r="B3488" t="s">
        <v>7330</v>
      </c>
      <c r="C3488" t="s">
        <v>208</v>
      </c>
      <c r="D3488" t="s">
        <v>206</v>
      </c>
      <c r="E3488" s="361" t="s">
        <v>631</v>
      </c>
    </row>
    <row r="3489" spans="1:5" x14ac:dyDescent="0.25">
      <c r="A3489">
        <v>38590</v>
      </c>
      <c r="B3489" t="s">
        <v>7331</v>
      </c>
      <c r="C3489" t="s">
        <v>208</v>
      </c>
      <c r="D3489" t="s">
        <v>206</v>
      </c>
      <c r="E3489" s="361" t="s">
        <v>589</v>
      </c>
    </row>
    <row r="3490" spans="1:5" x14ac:dyDescent="0.25">
      <c r="A3490">
        <v>38591</v>
      </c>
      <c r="B3490" t="s">
        <v>7332</v>
      </c>
      <c r="C3490" t="s">
        <v>208</v>
      </c>
      <c r="D3490" t="s">
        <v>206</v>
      </c>
      <c r="E3490" s="361" t="s">
        <v>486</v>
      </c>
    </row>
    <row r="3491" spans="1:5" x14ac:dyDescent="0.25">
      <c r="A3491">
        <v>38592</v>
      </c>
      <c r="B3491" t="s">
        <v>7333</v>
      </c>
      <c r="C3491" t="s">
        <v>208</v>
      </c>
      <c r="D3491" t="s">
        <v>206</v>
      </c>
      <c r="E3491" s="361" t="s">
        <v>836</v>
      </c>
    </row>
    <row r="3492" spans="1:5" x14ac:dyDescent="0.25">
      <c r="A3492">
        <v>38593</v>
      </c>
      <c r="B3492" t="s">
        <v>7334</v>
      </c>
      <c r="C3492" t="s">
        <v>208</v>
      </c>
      <c r="D3492" t="s">
        <v>206</v>
      </c>
      <c r="E3492" s="361" t="s">
        <v>496</v>
      </c>
    </row>
    <row r="3493" spans="1:5" x14ac:dyDescent="0.25">
      <c r="A3493">
        <v>38594</v>
      </c>
      <c r="B3493" t="s">
        <v>7335</v>
      </c>
      <c r="C3493" t="s">
        <v>208</v>
      </c>
      <c r="D3493" t="s">
        <v>206</v>
      </c>
      <c r="E3493" s="361" t="s">
        <v>1708</v>
      </c>
    </row>
    <row r="3494" spans="1:5" x14ac:dyDescent="0.25">
      <c r="A3494">
        <v>38595</v>
      </c>
      <c r="B3494" t="s">
        <v>7336</v>
      </c>
      <c r="C3494" t="s">
        <v>208</v>
      </c>
      <c r="D3494" t="s">
        <v>206</v>
      </c>
      <c r="E3494" s="361" t="s">
        <v>7337</v>
      </c>
    </row>
    <row r="3495" spans="1:5" x14ac:dyDescent="0.25">
      <c r="A3495">
        <v>38596</v>
      </c>
      <c r="B3495" t="s">
        <v>7338</v>
      </c>
      <c r="C3495" t="s">
        <v>208</v>
      </c>
      <c r="D3495" t="s">
        <v>206</v>
      </c>
      <c r="E3495" s="361" t="s">
        <v>875</v>
      </c>
    </row>
    <row r="3496" spans="1:5" x14ac:dyDescent="0.25">
      <c r="A3496">
        <v>38597</v>
      </c>
      <c r="B3496" t="s">
        <v>7339</v>
      </c>
      <c r="C3496" t="s">
        <v>208</v>
      </c>
      <c r="D3496" t="s">
        <v>206</v>
      </c>
      <c r="E3496" s="361" t="s">
        <v>7340</v>
      </c>
    </row>
    <row r="3497" spans="1:5" x14ac:dyDescent="0.25">
      <c r="A3497">
        <v>38598</v>
      </c>
      <c r="B3497" t="s">
        <v>7341</v>
      </c>
      <c r="C3497" t="s">
        <v>208</v>
      </c>
      <c r="D3497" t="s">
        <v>206</v>
      </c>
      <c r="E3497" s="361" t="s">
        <v>664</v>
      </c>
    </row>
    <row r="3498" spans="1:5" x14ac:dyDescent="0.25">
      <c r="A3498">
        <v>38599</v>
      </c>
      <c r="B3498" t="s">
        <v>7342</v>
      </c>
      <c r="C3498" t="s">
        <v>208</v>
      </c>
      <c r="D3498" t="s">
        <v>206</v>
      </c>
      <c r="E3498" s="361" t="s">
        <v>821</v>
      </c>
    </row>
    <row r="3499" spans="1:5" x14ac:dyDescent="0.25">
      <c r="A3499">
        <v>38600</v>
      </c>
      <c r="B3499" t="s">
        <v>7343</v>
      </c>
      <c r="C3499" t="s">
        <v>208</v>
      </c>
      <c r="D3499" t="s">
        <v>206</v>
      </c>
      <c r="E3499" s="361" t="s">
        <v>7344</v>
      </c>
    </row>
    <row r="3500" spans="1:5" x14ac:dyDescent="0.25">
      <c r="A3500">
        <v>38603</v>
      </c>
      <c r="B3500" t="s">
        <v>7345</v>
      </c>
      <c r="C3500" t="s">
        <v>208</v>
      </c>
      <c r="D3500" t="s">
        <v>206</v>
      </c>
      <c r="E3500" s="361" t="s">
        <v>7346</v>
      </c>
    </row>
    <row r="3501" spans="1:5" x14ac:dyDescent="0.25">
      <c r="A3501">
        <v>38604</v>
      </c>
      <c r="B3501" t="s">
        <v>7347</v>
      </c>
      <c r="C3501" t="s">
        <v>208</v>
      </c>
      <c r="D3501" t="s">
        <v>209</v>
      </c>
      <c r="E3501" s="361" t="s">
        <v>7348</v>
      </c>
    </row>
    <row r="3502" spans="1:5" x14ac:dyDescent="0.25">
      <c r="A3502">
        <v>38605</v>
      </c>
      <c r="B3502" t="s">
        <v>7349</v>
      </c>
      <c r="C3502" t="s">
        <v>208</v>
      </c>
      <c r="D3502" t="s">
        <v>206</v>
      </c>
      <c r="E3502" s="361" t="s">
        <v>1725</v>
      </c>
    </row>
    <row r="3503" spans="1:5" x14ac:dyDescent="0.25">
      <c r="A3503">
        <v>38629</v>
      </c>
      <c r="B3503" t="s">
        <v>7350</v>
      </c>
      <c r="C3503" t="s">
        <v>208</v>
      </c>
      <c r="D3503" t="s">
        <v>209</v>
      </c>
      <c r="E3503" s="361" t="s">
        <v>1726</v>
      </c>
    </row>
    <row r="3504" spans="1:5" x14ac:dyDescent="0.25">
      <c r="A3504">
        <v>38630</v>
      </c>
      <c r="B3504" t="s">
        <v>7351</v>
      </c>
      <c r="C3504" t="s">
        <v>208</v>
      </c>
      <c r="D3504" t="s">
        <v>209</v>
      </c>
      <c r="E3504" s="361" t="s">
        <v>1727</v>
      </c>
    </row>
    <row r="3505" spans="1:5" x14ac:dyDescent="0.25">
      <c r="A3505">
        <v>38633</v>
      </c>
      <c r="B3505" t="s">
        <v>7352</v>
      </c>
      <c r="C3505" t="s">
        <v>208</v>
      </c>
      <c r="D3505" t="s">
        <v>206</v>
      </c>
      <c r="E3505" s="361" t="s">
        <v>1728</v>
      </c>
    </row>
    <row r="3506" spans="1:5" x14ac:dyDescent="0.25">
      <c r="A3506">
        <v>38637</v>
      </c>
      <c r="B3506" t="s">
        <v>7353</v>
      </c>
      <c r="C3506" t="s">
        <v>208</v>
      </c>
      <c r="D3506" t="s">
        <v>206</v>
      </c>
      <c r="E3506" s="361" t="s">
        <v>1729</v>
      </c>
    </row>
    <row r="3507" spans="1:5" x14ac:dyDescent="0.25">
      <c r="A3507">
        <v>38638</v>
      </c>
      <c r="B3507" t="s">
        <v>7354</v>
      </c>
      <c r="C3507" t="s">
        <v>208</v>
      </c>
      <c r="D3507" t="s">
        <v>206</v>
      </c>
      <c r="E3507" s="361" t="s">
        <v>1730</v>
      </c>
    </row>
    <row r="3508" spans="1:5" x14ac:dyDescent="0.25">
      <c r="A3508">
        <v>38639</v>
      </c>
      <c r="B3508" t="s">
        <v>7355</v>
      </c>
      <c r="C3508" t="s">
        <v>208</v>
      </c>
      <c r="D3508" t="s">
        <v>206</v>
      </c>
      <c r="E3508" s="361" t="s">
        <v>1731</v>
      </c>
    </row>
    <row r="3509" spans="1:5" x14ac:dyDescent="0.25">
      <c r="A3509">
        <v>38640</v>
      </c>
      <c r="B3509" t="s">
        <v>7356</v>
      </c>
      <c r="C3509" t="s">
        <v>208</v>
      </c>
      <c r="D3509" t="s">
        <v>206</v>
      </c>
      <c r="E3509" s="361" t="s">
        <v>1688</v>
      </c>
    </row>
    <row r="3510" spans="1:5" x14ac:dyDescent="0.25">
      <c r="A3510">
        <v>38641</v>
      </c>
      <c r="B3510" t="s">
        <v>7357</v>
      </c>
      <c r="C3510" t="s">
        <v>208</v>
      </c>
      <c r="D3510" t="s">
        <v>206</v>
      </c>
      <c r="E3510" s="361" t="s">
        <v>1732</v>
      </c>
    </row>
    <row r="3511" spans="1:5" x14ac:dyDescent="0.25">
      <c r="A3511">
        <v>38642</v>
      </c>
      <c r="B3511" t="s">
        <v>7358</v>
      </c>
      <c r="C3511" t="s">
        <v>208</v>
      </c>
      <c r="D3511" t="s">
        <v>209</v>
      </c>
      <c r="E3511" s="361" t="s">
        <v>1733</v>
      </c>
    </row>
    <row r="3512" spans="1:5" x14ac:dyDescent="0.25">
      <c r="A3512">
        <v>38643</v>
      </c>
      <c r="B3512" t="s">
        <v>7359</v>
      </c>
      <c r="C3512" t="s">
        <v>208</v>
      </c>
      <c r="D3512" t="s">
        <v>206</v>
      </c>
      <c r="E3512" s="361" t="s">
        <v>1734</v>
      </c>
    </row>
    <row r="3513" spans="1:5" x14ac:dyDescent="0.25">
      <c r="A3513">
        <v>38674</v>
      </c>
      <c r="B3513" t="s">
        <v>7360</v>
      </c>
      <c r="C3513" t="s">
        <v>208</v>
      </c>
      <c r="D3513" t="s">
        <v>206</v>
      </c>
      <c r="E3513" s="361" t="s">
        <v>7361</v>
      </c>
    </row>
    <row r="3514" spans="1:5" x14ac:dyDescent="0.25">
      <c r="A3514">
        <v>38676</v>
      </c>
      <c r="B3514" t="s">
        <v>7362</v>
      </c>
      <c r="C3514" t="s">
        <v>208</v>
      </c>
      <c r="D3514" t="s">
        <v>206</v>
      </c>
      <c r="E3514" s="361" t="s">
        <v>612</v>
      </c>
    </row>
    <row r="3515" spans="1:5" x14ac:dyDescent="0.25">
      <c r="A3515">
        <v>38678</v>
      </c>
      <c r="B3515" t="s">
        <v>7363</v>
      </c>
      <c r="C3515" t="s">
        <v>208</v>
      </c>
      <c r="D3515" t="s">
        <v>206</v>
      </c>
      <c r="E3515" s="361" t="s">
        <v>7364</v>
      </c>
    </row>
    <row r="3516" spans="1:5" x14ac:dyDescent="0.25">
      <c r="A3516">
        <v>38769</v>
      </c>
      <c r="B3516" t="s">
        <v>7365</v>
      </c>
      <c r="C3516" t="s">
        <v>208</v>
      </c>
      <c r="D3516" t="s">
        <v>209</v>
      </c>
      <c r="E3516" s="361" t="s">
        <v>1736</v>
      </c>
    </row>
    <row r="3517" spans="1:5" x14ac:dyDescent="0.25">
      <c r="A3517">
        <v>38770</v>
      </c>
      <c r="B3517" t="s">
        <v>7366</v>
      </c>
      <c r="C3517" t="s">
        <v>208</v>
      </c>
      <c r="D3517" t="s">
        <v>209</v>
      </c>
      <c r="E3517" s="361" t="s">
        <v>1737</v>
      </c>
    </row>
    <row r="3518" spans="1:5" x14ac:dyDescent="0.25">
      <c r="A3518">
        <v>38773</v>
      </c>
      <c r="B3518" t="s">
        <v>7367</v>
      </c>
      <c r="C3518" t="s">
        <v>208</v>
      </c>
      <c r="D3518" t="s">
        <v>209</v>
      </c>
      <c r="E3518" s="361" t="s">
        <v>1738</v>
      </c>
    </row>
    <row r="3519" spans="1:5" x14ac:dyDescent="0.25">
      <c r="A3519">
        <v>38774</v>
      </c>
      <c r="B3519" t="s">
        <v>7368</v>
      </c>
      <c r="C3519" t="s">
        <v>208</v>
      </c>
      <c r="D3519" t="s">
        <v>206</v>
      </c>
      <c r="E3519" s="361" t="s">
        <v>7369</v>
      </c>
    </row>
    <row r="3520" spans="1:5" x14ac:dyDescent="0.25">
      <c r="A3520">
        <v>38775</v>
      </c>
      <c r="B3520" t="s">
        <v>7370</v>
      </c>
      <c r="C3520" t="s">
        <v>208</v>
      </c>
      <c r="D3520" t="s">
        <v>209</v>
      </c>
      <c r="E3520" s="361" t="s">
        <v>1739</v>
      </c>
    </row>
    <row r="3521" spans="1:5" x14ac:dyDescent="0.25">
      <c r="A3521">
        <v>38776</v>
      </c>
      <c r="B3521" t="s">
        <v>7371</v>
      </c>
      <c r="C3521" t="s">
        <v>208</v>
      </c>
      <c r="D3521" t="s">
        <v>209</v>
      </c>
      <c r="E3521" s="361" t="s">
        <v>1740</v>
      </c>
    </row>
    <row r="3522" spans="1:5" x14ac:dyDescent="0.25">
      <c r="A3522">
        <v>38777</v>
      </c>
      <c r="B3522" t="s">
        <v>7372</v>
      </c>
      <c r="C3522" t="s">
        <v>208</v>
      </c>
      <c r="D3522" t="s">
        <v>209</v>
      </c>
      <c r="E3522" s="361" t="s">
        <v>1741</v>
      </c>
    </row>
    <row r="3523" spans="1:5" x14ac:dyDescent="0.25">
      <c r="A3523">
        <v>38778</v>
      </c>
      <c r="B3523" t="s">
        <v>7373</v>
      </c>
      <c r="C3523" t="s">
        <v>208</v>
      </c>
      <c r="D3523" t="s">
        <v>206</v>
      </c>
      <c r="E3523" s="361" t="s">
        <v>484</v>
      </c>
    </row>
    <row r="3524" spans="1:5" x14ac:dyDescent="0.25">
      <c r="A3524">
        <v>38779</v>
      </c>
      <c r="B3524" t="s">
        <v>7374</v>
      </c>
      <c r="C3524" t="s">
        <v>208</v>
      </c>
      <c r="D3524" t="s">
        <v>206</v>
      </c>
      <c r="E3524" s="361" t="s">
        <v>1742</v>
      </c>
    </row>
    <row r="3525" spans="1:5" x14ac:dyDescent="0.25">
      <c r="A3525">
        <v>38780</v>
      </c>
      <c r="B3525" t="s">
        <v>7375</v>
      </c>
      <c r="C3525" t="s">
        <v>208</v>
      </c>
      <c r="D3525" t="s">
        <v>206</v>
      </c>
      <c r="E3525" s="361" t="s">
        <v>1743</v>
      </c>
    </row>
    <row r="3526" spans="1:5" x14ac:dyDescent="0.25">
      <c r="A3526">
        <v>38781</v>
      </c>
      <c r="B3526" t="s">
        <v>7376</v>
      </c>
      <c r="C3526" t="s">
        <v>208</v>
      </c>
      <c r="D3526" t="s">
        <v>206</v>
      </c>
      <c r="E3526" s="361" t="s">
        <v>1744</v>
      </c>
    </row>
    <row r="3527" spans="1:5" x14ac:dyDescent="0.25">
      <c r="A3527">
        <v>38782</v>
      </c>
      <c r="B3527" t="s">
        <v>7377</v>
      </c>
      <c r="C3527" t="s">
        <v>208</v>
      </c>
      <c r="D3527" t="s">
        <v>206</v>
      </c>
      <c r="E3527" s="361" t="s">
        <v>1745</v>
      </c>
    </row>
    <row r="3528" spans="1:5" x14ac:dyDescent="0.25">
      <c r="A3528">
        <v>38783</v>
      </c>
      <c r="B3528" t="s">
        <v>7378</v>
      </c>
      <c r="C3528" t="s">
        <v>208</v>
      </c>
      <c r="D3528" t="s">
        <v>206</v>
      </c>
      <c r="E3528" s="361" t="s">
        <v>7379</v>
      </c>
    </row>
    <row r="3529" spans="1:5" x14ac:dyDescent="0.25">
      <c r="A3529">
        <v>38784</v>
      </c>
      <c r="B3529" t="s">
        <v>7380</v>
      </c>
      <c r="C3529" t="s">
        <v>208</v>
      </c>
      <c r="D3529" t="s">
        <v>209</v>
      </c>
      <c r="E3529" s="361" t="s">
        <v>1181</v>
      </c>
    </row>
    <row r="3530" spans="1:5" x14ac:dyDescent="0.25">
      <c r="A3530">
        <v>38785</v>
      </c>
      <c r="B3530" t="s">
        <v>7381</v>
      </c>
      <c r="C3530" t="s">
        <v>208</v>
      </c>
      <c r="D3530" t="s">
        <v>209</v>
      </c>
      <c r="E3530" s="361" t="s">
        <v>1746</v>
      </c>
    </row>
    <row r="3531" spans="1:5" x14ac:dyDescent="0.25">
      <c r="A3531">
        <v>38786</v>
      </c>
      <c r="B3531" t="s">
        <v>7382</v>
      </c>
      <c r="C3531" t="s">
        <v>208</v>
      </c>
      <c r="D3531" t="s">
        <v>209</v>
      </c>
      <c r="E3531" s="361" t="s">
        <v>1747</v>
      </c>
    </row>
    <row r="3532" spans="1:5" x14ac:dyDescent="0.25">
      <c r="A3532">
        <v>38787</v>
      </c>
      <c r="B3532" t="s">
        <v>7383</v>
      </c>
      <c r="C3532" t="s">
        <v>213</v>
      </c>
      <c r="D3532" t="s">
        <v>209</v>
      </c>
      <c r="E3532" s="361" t="s">
        <v>7384</v>
      </c>
    </row>
    <row r="3533" spans="1:5" x14ac:dyDescent="0.25">
      <c r="A3533">
        <v>38825</v>
      </c>
      <c r="B3533" t="s">
        <v>7385</v>
      </c>
      <c r="C3533" t="s">
        <v>213</v>
      </c>
      <c r="D3533" t="s">
        <v>209</v>
      </c>
      <c r="E3533" s="361" t="s">
        <v>1513</v>
      </c>
    </row>
    <row r="3534" spans="1:5" x14ac:dyDescent="0.25">
      <c r="A3534">
        <v>38826</v>
      </c>
      <c r="B3534" t="s">
        <v>7386</v>
      </c>
      <c r="C3534" t="s">
        <v>213</v>
      </c>
      <c r="D3534" t="s">
        <v>209</v>
      </c>
      <c r="E3534" s="361" t="s">
        <v>816</v>
      </c>
    </row>
    <row r="3535" spans="1:5" x14ac:dyDescent="0.25">
      <c r="A3535">
        <v>38827</v>
      </c>
      <c r="B3535" t="s">
        <v>7387</v>
      </c>
      <c r="C3535" t="s">
        <v>213</v>
      </c>
      <c r="D3535" t="s">
        <v>209</v>
      </c>
      <c r="E3535" s="361" t="s">
        <v>7388</v>
      </c>
    </row>
    <row r="3536" spans="1:5" x14ac:dyDescent="0.25">
      <c r="A3536">
        <v>38828</v>
      </c>
      <c r="B3536" t="s">
        <v>7389</v>
      </c>
      <c r="C3536" t="s">
        <v>213</v>
      </c>
      <c r="D3536" t="s">
        <v>209</v>
      </c>
      <c r="E3536" s="361" t="s">
        <v>7390</v>
      </c>
    </row>
    <row r="3537" spans="1:5" x14ac:dyDescent="0.25">
      <c r="A3537">
        <v>38829</v>
      </c>
      <c r="B3537" t="s">
        <v>7391</v>
      </c>
      <c r="C3537" t="s">
        <v>213</v>
      </c>
      <c r="D3537" t="s">
        <v>209</v>
      </c>
      <c r="E3537" s="361" t="s">
        <v>1670</v>
      </c>
    </row>
    <row r="3538" spans="1:5" x14ac:dyDescent="0.25">
      <c r="A3538">
        <v>38830</v>
      </c>
      <c r="B3538" t="s">
        <v>7392</v>
      </c>
      <c r="C3538" t="s">
        <v>213</v>
      </c>
      <c r="D3538" t="s">
        <v>209</v>
      </c>
      <c r="E3538" s="361" t="s">
        <v>2135</v>
      </c>
    </row>
    <row r="3539" spans="1:5" x14ac:dyDescent="0.25">
      <c r="A3539">
        <v>38831</v>
      </c>
      <c r="B3539" t="s">
        <v>7393</v>
      </c>
      <c r="C3539" t="s">
        <v>213</v>
      </c>
      <c r="D3539" t="s">
        <v>209</v>
      </c>
      <c r="E3539" s="361" t="s">
        <v>487</v>
      </c>
    </row>
    <row r="3540" spans="1:5" x14ac:dyDescent="0.25">
      <c r="A3540">
        <v>38836</v>
      </c>
      <c r="B3540" t="s">
        <v>7394</v>
      </c>
      <c r="C3540" t="s">
        <v>208</v>
      </c>
      <c r="D3540" t="s">
        <v>209</v>
      </c>
      <c r="E3540" s="361" t="s">
        <v>520</v>
      </c>
    </row>
    <row r="3541" spans="1:5" x14ac:dyDescent="0.25">
      <c r="A3541">
        <v>38837</v>
      </c>
      <c r="B3541" t="s">
        <v>7395</v>
      </c>
      <c r="C3541" t="s">
        <v>208</v>
      </c>
      <c r="D3541" t="s">
        <v>209</v>
      </c>
      <c r="E3541" s="361" t="s">
        <v>1513</v>
      </c>
    </row>
    <row r="3542" spans="1:5" x14ac:dyDescent="0.25">
      <c r="A3542">
        <v>38844</v>
      </c>
      <c r="B3542" t="s">
        <v>7396</v>
      </c>
      <c r="C3542" t="s">
        <v>208</v>
      </c>
      <c r="D3542" t="s">
        <v>209</v>
      </c>
      <c r="E3542" s="361" t="s">
        <v>1749</v>
      </c>
    </row>
    <row r="3543" spans="1:5" x14ac:dyDescent="0.25">
      <c r="A3543">
        <v>38846</v>
      </c>
      <c r="B3543" t="s">
        <v>7397</v>
      </c>
      <c r="C3543" t="s">
        <v>208</v>
      </c>
      <c r="D3543" t="s">
        <v>209</v>
      </c>
      <c r="E3543" s="361" t="s">
        <v>1750</v>
      </c>
    </row>
    <row r="3544" spans="1:5" x14ac:dyDescent="0.25">
      <c r="A3544">
        <v>38847</v>
      </c>
      <c r="B3544" t="s">
        <v>7398</v>
      </c>
      <c r="C3544" t="s">
        <v>208</v>
      </c>
      <c r="D3544" t="s">
        <v>209</v>
      </c>
      <c r="E3544" s="361" t="s">
        <v>1751</v>
      </c>
    </row>
    <row r="3545" spans="1:5" x14ac:dyDescent="0.25">
      <c r="A3545">
        <v>38848</v>
      </c>
      <c r="B3545" t="s">
        <v>7399</v>
      </c>
      <c r="C3545" t="s">
        <v>208</v>
      </c>
      <c r="D3545" t="s">
        <v>209</v>
      </c>
      <c r="E3545" s="361" t="s">
        <v>591</v>
      </c>
    </row>
    <row r="3546" spans="1:5" x14ac:dyDescent="0.25">
      <c r="A3546">
        <v>38850</v>
      </c>
      <c r="B3546" t="s">
        <v>7400</v>
      </c>
      <c r="C3546" t="s">
        <v>208</v>
      </c>
      <c r="D3546" t="s">
        <v>209</v>
      </c>
      <c r="E3546" s="361" t="s">
        <v>1752</v>
      </c>
    </row>
    <row r="3547" spans="1:5" x14ac:dyDescent="0.25">
      <c r="A3547">
        <v>38851</v>
      </c>
      <c r="B3547" t="s">
        <v>7401</v>
      </c>
      <c r="C3547" t="s">
        <v>208</v>
      </c>
      <c r="D3547" t="s">
        <v>209</v>
      </c>
      <c r="E3547" s="361" t="s">
        <v>1566</v>
      </c>
    </row>
    <row r="3548" spans="1:5" x14ac:dyDescent="0.25">
      <c r="A3548">
        <v>38854</v>
      </c>
      <c r="B3548" t="s">
        <v>7402</v>
      </c>
      <c r="C3548" t="s">
        <v>208</v>
      </c>
      <c r="D3548" t="s">
        <v>209</v>
      </c>
      <c r="E3548" s="361" t="s">
        <v>1753</v>
      </c>
    </row>
    <row r="3549" spans="1:5" x14ac:dyDescent="0.25">
      <c r="A3549">
        <v>38869</v>
      </c>
      <c r="B3549" t="s">
        <v>7403</v>
      </c>
      <c r="C3549" t="s">
        <v>208</v>
      </c>
      <c r="D3549" t="s">
        <v>209</v>
      </c>
      <c r="E3549" s="361" t="s">
        <v>1754</v>
      </c>
    </row>
    <row r="3550" spans="1:5" x14ac:dyDescent="0.25">
      <c r="A3550">
        <v>38870</v>
      </c>
      <c r="B3550" t="s">
        <v>7404</v>
      </c>
      <c r="C3550" t="s">
        <v>208</v>
      </c>
      <c r="D3550" t="s">
        <v>209</v>
      </c>
      <c r="E3550" s="361" t="s">
        <v>1755</v>
      </c>
    </row>
    <row r="3551" spans="1:5" x14ac:dyDescent="0.25">
      <c r="A3551">
        <v>38871</v>
      </c>
      <c r="B3551" t="s">
        <v>7405</v>
      </c>
      <c r="C3551" t="s">
        <v>208</v>
      </c>
      <c r="D3551" t="s">
        <v>209</v>
      </c>
      <c r="E3551" s="361" t="s">
        <v>1756</v>
      </c>
    </row>
    <row r="3552" spans="1:5" x14ac:dyDescent="0.25">
      <c r="A3552">
        <v>38872</v>
      </c>
      <c r="B3552" t="s">
        <v>7406</v>
      </c>
      <c r="C3552" t="s">
        <v>208</v>
      </c>
      <c r="D3552" t="s">
        <v>209</v>
      </c>
      <c r="E3552" s="361" t="s">
        <v>1757</v>
      </c>
    </row>
    <row r="3553" spans="1:5" x14ac:dyDescent="0.25">
      <c r="A3553">
        <v>38873</v>
      </c>
      <c r="B3553" t="s">
        <v>7407</v>
      </c>
      <c r="C3553" t="s">
        <v>208</v>
      </c>
      <c r="D3553" t="s">
        <v>209</v>
      </c>
      <c r="E3553" s="361" t="s">
        <v>668</v>
      </c>
    </row>
    <row r="3554" spans="1:5" x14ac:dyDescent="0.25">
      <c r="A3554">
        <v>38874</v>
      </c>
      <c r="B3554" t="s">
        <v>7408</v>
      </c>
      <c r="C3554" t="s">
        <v>208</v>
      </c>
      <c r="D3554" t="s">
        <v>209</v>
      </c>
      <c r="E3554" s="361" t="s">
        <v>1758</v>
      </c>
    </row>
    <row r="3555" spans="1:5" x14ac:dyDescent="0.25">
      <c r="A3555">
        <v>38875</v>
      </c>
      <c r="B3555" t="s">
        <v>7409</v>
      </c>
      <c r="C3555" t="s">
        <v>208</v>
      </c>
      <c r="D3555" t="s">
        <v>209</v>
      </c>
      <c r="E3555" s="361" t="s">
        <v>1759</v>
      </c>
    </row>
    <row r="3556" spans="1:5" x14ac:dyDescent="0.25">
      <c r="A3556">
        <v>38876</v>
      </c>
      <c r="B3556" t="s">
        <v>7410</v>
      </c>
      <c r="C3556" t="s">
        <v>208</v>
      </c>
      <c r="D3556" t="s">
        <v>209</v>
      </c>
      <c r="E3556" s="361" t="s">
        <v>1760</v>
      </c>
    </row>
    <row r="3557" spans="1:5" x14ac:dyDescent="0.25">
      <c r="A3557">
        <v>38877</v>
      </c>
      <c r="B3557" t="s">
        <v>7411</v>
      </c>
      <c r="C3557" t="s">
        <v>203</v>
      </c>
      <c r="D3557" t="s">
        <v>206</v>
      </c>
      <c r="E3557" s="361" t="s">
        <v>1761</v>
      </c>
    </row>
    <row r="3558" spans="1:5" x14ac:dyDescent="0.25">
      <c r="A3558">
        <v>38889</v>
      </c>
      <c r="B3558" t="s">
        <v>7412</v>
      </c>
      <c r="C3558" t="s">
        <v>208</v>
      </c>
      <c r="D3558" t="s">
        <v>209</v>
      </c>
      <c r="E3558" s="361" t="s">
        <v>1762</v>
      </c>
    </row>
    <row r="3559" spans="1:5" x14ac:dyDescent="0.25">
      <c r="A3559">
        <v>38905</v>
      </c>
      <c r="B3559" t="s">
        <v>7413</v>
      </c>
      <c r="C3559" t="s">
        <v>208</v>
      </c>
      <c r="D3559" t="s">
        <v>209</v>
      </c>
      <c r="E3559" s="361" t="s">
        <v>1763</v>
      </c>
    </row>
    <row r="3560" spans="1:5" x14ac:dyDescent="0.25">
      <c r="A3560">
        <v>38907</v>
      </c>
      <c r="B3560" t="s">
        <v>7414</v>
      </c>
      <c r="C3560" t="s">
        <v>208</v>
      </c>
      <c r="D3560" t="s">
        <v>209</v>
      </c>
      <c r="E3560" s="361" t="s">
        <v>1764</v>
      </c>
    </row>
    <row r="3561" spans="1:5" x14ac:dyDescent="0.25">
      <c r="A3561">
        <v>38910</v>
      </c>
      <c r="B3561" t="s">
        <v>7415</v>
      </c>
      <c r="C3561" t="s">
        <v>208</v>
      </c>
      <c r="D3561" t="s">
        <v>209</v>
      </c>
      <c r="E3561" s="361" t="s">
        <v>1765</v>
      </c>
    </row>
    <row r="3562" spans="1:5" x14ac:dyDescent="0.25">
      <c r="A3562">
        <v>38913</v>
      </c>
      <c r="B3562" t="s">
        <v>7416</v>
      </c>
      <c r="C3562" t="s">
        <v>208</v>
      </c>
      <c r="D3562" t="s">
        <v>209</v>
      </c>
      <c r="E3562" s="361" t="s">
        <v>1766</v>
      </c>
    </row>
    <row r="3563" spans="1:5" x14ac:dyDescent="0.25">
      <c r="A3563">
        <v>38914</v>
      </c>
      <c r="B3563" t="s">
        <v>7417</v>
      </c>
      <c r="C3563" t="s">
        <v>208</v>
      </c>
      <c r="D3563" t="s">
        <v>209</v>
      </c>
      <c r="E3563" s="361" t="s">
        <v>596</v>
      </c>
    </row>
    <row r="3564" spans="1:5" x14ac:dyDescent="0.25">
      <c r="A3564">
        <v>38915</v>
      </c>
      <c r="B3564" t="s">
        <v>7418</v>
      </c>
      <c r="C3564" t="s">
        <v>208</v>
      </c>
      <c r="D3564" t="s">
        <v>209</v>
      </c>
      <c r="E3564" s="361" t="s">
        <v>1767</v>
      </c>
    </row>
    <row r="3565" spans="1:5" x14ac:dyDescent="0.25">
      <c r="A3565">
        <v>38916</v>
      </c>
      <c r="B3565" t="s">
        <v>7419</v>
      </c>
      <c r="C3565" t="s">
        <v>208</v>
      </c>
      <c r="D3565" t="s">
        <v>209</v>
      </c>
      <c r="E3565" s="361" t="s">
        <v>1768</v>
      </c>
    </row>
    <row r="3566" spans="1:5" x14ac:dyDescent="0.25">
      <c r="A3566">
        <v>38917</v>
      </c>
      <c r="B3566" t="s">
        <v>7420</v>
      </c>
      <c r="C3566" t="s">
        <v>208</v>
      </c>
      <c r="D3566" t="s">
        <v>209</v>
      </c>
      <c r="E3566" s="361" t="s">
        <v>1769</v>
      </c>
    </row>
    <row r="3567" spans="1:5" x14ac:dyDescent="0.25">
      <c r="A3567">
        <v>38919</v>
      </c>
      <c r="B3567" t="s">
        <v>7421</v>
      </c>
      <c r="C3567" t="s">
        <v>208</v>
      </c>
      <c r="D3567" t="s">
        <v>209</v>
      </c>
      <c r="E3567" s="361" t="s">
        <v>1770</v>
      </c>
    </row>
    <row r="3568" spans="1:5" x14ac:dyDescent="0.25">
      <c r="A3568">
        <v>38922</v>
      </c>
      <c r="B3568" t="s">
        <v>7422</v>
      </c>
      <c r="C3568" t="s">
        <v>208</v>
      </c>
      <c r="D3568" t="s">
        <v>209</v>
      </c>
      <c r="E3568" s="361" t="s">
        <v>701</v>
      </c>
    </row>
    <row r="3569" spans="1:5" x14ac:dyDescent="0.25">
      <c r="A3569">
        <v>38923</v>
      </c>
      <c r="B3569" t="s">
        <v>7423</v>
      </c>
      <c r="C3569" t="s">
        <v>208</v>
      </c>
      <c r="D3569" t="s">
        <v>209</v>
      </c>
      <c r="E3569" s="361" t="s">
        <v>1771</v>
      </c>
    </row>
    <row r="3570" spans="1:5" x14ac:dyDescent="0.25">
      <c r="A3570">
        <v>38925</v>
      </c>
      <c r="B3570" t="s">
        <v>7424</v>
      </c>
      <c r="C3570" t="s">
        <v>208</v>
      </c>
      <c r="D3570" t="s">
        <v>209</v>
      </c>
      <c r="E3570" s="361" t="s">
        <v>728</v>
      </c>
    </row>
    <row r="3571" spans="1:5" x14ac:dyDescent="0.25">
      <c r="A3571">
        <v>38926</v>
      </c>
      <c r="B3571" t="s">
        <v>7425</v>
      </c>
      <c r="C3571" t="s">
        <v>208</v>
      </c>
      <c r="D3571" t="s">
        <v>209</v>
      </c>
      <c r="E3571" s="361" t="s">
        <v>1772</v>
      </c>
    </row>
    <row r="3572" spans="1:5" x14ac:dyDescent="0.25">
      <c r="A3572">
        <v>38927</v>
      </c>
      <c r="B3572" t="s">
        <v>7426</v>
      </c>
      <c r="C3572" t="s">
        <v>208</v>
      </c>
      <c r="D3572" t="s">
        <v>209</v>
      </c>
      <c r="E3572" s="361" t="s">
        <v>1773</v>
      </c>
    </row>
    <row r="3573" spans="1:5" x14ac:dyDescent="0.25">
      <c r="A3573">
        <v>38928</v>
      </c>
      <c r="B3573" t="s">
        <v>7427</v>
      </c>
      <c r="C3573" t="s">
        <v>208</v>
      </c>
      <c r="D3573" t="s">
        <v>209</v>
      </c>
      <c r="E3573" s="361" t="s">
        <v>1774</v>
      </c>
    </row>
    <row r="3574" spans="1:5" x14ac:dyDescent="0.25">
      <c r="A3574">
        <v>38941</v>
      </c>
      <c r="B3574" t="s">
        <v>7428</v>
      </c>
      <c r="C3574" t="s">
        <v>208</v>
      </c>
      <c r="D3574" t="s">
        <v>209</v>
      </c>
      <c r="E3574" s="361" t="s">
        <v>1775</v>
      </c>
    </row>
    <row r="3575" spans="1:5" x14ac:dyDescent="0.25">
      <c r="A3575">
        <v>38971</v>
      </c>
      <c r="B3575" t="s">
        <v>7429</v>
      </c>
      <c r="C3575" t="s">
        <v>213</v>
      </c>
      <c r="D3575" t="s">
        <v>206</v>
      </c>
      <c r="E3575" s="361" t="s">
        <v>7430</v>
      </c>
    </row>
    <row r="3576" spans="1:5" x14ac:dyDescent="0.25">
      <c r="A3576">
        <v>38972</v>
      </c>
      <c r="B3576" t="s">
        <v>7431</v>
      </c>
      <c r="C3576" t="s">
        <v>213</v>
      </c>
      <c r="D3576" t="s">
        <v>206</v>
      </c>
      <c r="E3576" s="361" t="s">
        <v>701</v>
      </c>
    </row>
    <row r="3577" spans="1:5" x14ac:dyDescent="0.25">
      <c r="A3577">
        <v>38973</v>
      </c>
      <c r="B3577" t="s">
        <v>7432</v>
      </c>
      <c r="C3577" t="s">
        <v>213</v>
      </c>
      <c r="D3577" t="s">
        <v>206</v>
      </c>
      <c r="E3577" s="361" t="s">
        <v>7433</v>
      </c>
    </row>
    <row r="3578" spans="1:5" x14ac:dyDescent="0.25">
      <c r="A3578">
        <v>38974</v>
      </c>
      <c r="B3578" t="s">
        <v>7434</v>
      </c>
      <c r="C3578" t="s">
        <v>213</v>
      </c>
      <c r="D3578" t="s">
        <v>206</v>
      </c>
      <c r="E3578" s="361" t="s">
        <v>7435</v>
      </c>
    </row>
    <row r="3579" spans="1:5" x14ac:dyDescent="0.25">
      <c r="A3579">
        <v>38975</v>
      </c>
      <c r="B3579" t="s">
        <v>7436</v>
      </c>
      <c r="C3579" t="s">
        <v>213</v>
      </c>
      <c r="D3579" t="s">
        <v>206</v>
      </c>
      <c r="E3579" s="361" t="s">
        <v>7437</v>
      </c>
    </row>
    <row r="3580" spans="1:5" x14ac:dyDescent="0.25">
      <c r="A3580">
        <v>38976</v>
      </c>
      <c r="B3580" t="s">
        <v>7438</v>
      </c>
      <c r="C3580" t="s">
        <v>213</v>
      </c>
      <c r="D3580" t="s">
        <v>206</v>
      </c>
      <c r="E3580" s="361" t="s">
        <v>7439</v>
      </c>
    </row>
    <row r="3581" spans="1:5" x14ac:dyDescent="0.25">
      <c r="A3581">
        <v>38977</v>
      </c>
      <c r="B3581" t="s">
        <v>7440</v>
      </c>
      <c r="C3581" t="s">
        <v>213</v>
      </c>
      <c r="D3581" t="s">
        <v>206</v>
      </c>
      <c r="E3581" s="361" t="s">
        <v>3646</v>
      </c>
    </row>
    <row r="3582" spans="1:5" x14ac:dyDescent="0.25">
      <c r="A3582">
        <v>38978</v>
      </c>
      <c r="B3582" t="s">
        <v>7441</v>
      </c>
      <c r="C3582" t="s">
        <v>213</v>
      </c>
      <c r="D3582" t="s">
        <v>206</v>
      </c>
      <c r="E3582" s="361" t="s">
        <v>533</v>
      </c>
    </row>
    <row r="3583" spans="1:5" x14ac:dyDescent="0.25">
      <c r="A3583">
        <v>38979</v>
      </c>
      <c r="B3583" t="s">
        <v>7442</v>
      </c>
      <c r="C3583" t="s">
        <v>213</v>
      </c>
      <c r="D3583" t="s">
        <v>206</v>
      </c>
      <c r="E3583" s="361" t="s">
        <v>1448</v>
      </c>
    </row>
    <row r="3584" spans="1:5" x14ac:dyDescent="0.25">
      <c r="A3584">
        <v>38980</v>
      </c>
      <c r="B3584" t="s">
        <v>7443</v>
      </c>
      <c r="C3584" t="s">
        <v>213</v>
      </c>
      <c r="D3584" t="s">
        <v>206</v>
      </c>
      <c r="E3584" s="361" t="s">
        <v>7444</v>
      </c>
    </row>
    <row r="3585" spans="1:5" x14ac:dyDescent="0.25">
      <c r="A3585">
        <v>38981</v>
      </c>
      <c r="B3585" t="s">
        <v>7445</v>
      </c>
      <c r="C3585" t="s">
        <v>213</v>
      </c>
      <c r="D3585" t="s">
        <v>206</v>
      </c>
      <c r="E3585" s="361" t="s">
        <v>7446</v>
      </c>
    </row>
    <row r="3586" spans="1:5" x14ac:dyDescent="0.25">
      <c r="A3586">
        <v>38982</v>
      </c>
      <c r="B3586" t="s">
        <v>7447</v>
      </c>
      <c r="C3586" t="s">
        <v>213</v>
      </c>
      <c r="D3586" t="s">
        <v>206</v>
      </c>
      <c r="E3586" s="361" t="s">
        <v>7448</v>
      </c>
    </row>
    <row r="3587" spans="1:5" x14ac:dyDescent="0.25">
      <c r="A3587">
        <v>38983</v>
      </c>
      <c r="B3587" t="s">
        <v>7449</v>
      </c>
      <c r="C3587" t="s">
        <v>213</v>
      </c>
      <c r="D3587" t="s">
        <v>206</v>
      </c>
      <c r="E3587" s="361" t="s">
        <v>7450</v>
      </c>
    </row>
    <row r="3588" spans="1:5" x14ac:dyDescent="0.25">
      <c r="A3588">
        <v>38984</v>
      </c>
      <c r="B3588" t="s">
        <v>7451</v>
      </c>
      <c r="C3588" t="s">
        <v>213</v>
      </c>
      <c r="D3588" t="s">
        <v>206</v>
      </c>
      <c r="E3588" s="361" t="s">
        <v>1128</v>
      </c>
    </row>
    <row r="3589" spans="1:5" x14ac:dyDescent="0.25">
      <c r="A3589">
        <v>38985</v>
      </c>
      <c r="B3589" t="s">
        <v>7452</v>
      </c>
      <c r="C3589" t="s">
        <v>213</v>
      </c>
      <c r="D3589" t="s">
        <v>206</v>
      </c>
      <c r="E3589" s="361" t="s">
        <v>1905</v>
      </c>
    </row>
    <row r="3590" spans="1:5" x14ac:dyDescent="0.25">
      <c r="A3590">
        <v>38986</v>
      </c>
      <c r="B3590" t="s">
        <v>7453</v>
      </c>
      <c r="C3590" t="s">
        <v>213</v>
      </c>
      <c r="D3590" t="s">
        <v>206</v>
      </c>
      <c r="E3590" s="361" t="s">
        <v>7454</v>
      </c>
    </row>
    <row r="3591" spans="1:5" x14ac:dyDescent="0.25">
      <c r="A3591">
        <v>38987</v>
      </c>
      <c r="B3591" t="s">
        <v>7455</v>
      </c>
      <c r="C3591" t="s">
        <v>208</v>
      </c>
      <c r="D3591" t="s">
        <v>206</v>
      </c>
      <c r="E3591" s="361" t="s">
        <v>3848</v>
      </c>
    </row>
    <row r="3592" spans="1:5" x14ac:dyDescent="0.25">
      <c r="A3592">
        <v>38988</v>
      </c>
      <c r="B3592" t="s">
        <v>7456</v>
      </c>
      <c r="C3592" t="s">
        <v>208</v>
      </c>
      <c r="D3592" t="s">
        <v>206</v>
      </c>
      <c r="E3592" s="361" t="s">
        <v>7457</v>
      </c>
    </row>
    <row r="3593" spans="1:5" x14ac:dyDescent="0.25">
      <c r="A3593">
        <v>38989</v>
      </c>
      <c r="B3593" t="s">
        <v>7458</v>
      </c>
      <c r="C3593" t="s">
        <v>208</v>
      </c>
      <c r="D3593" t="s">
        <v>206</v>
      </c>
      <c r="E3593" s="361" t="s">
        <v>7459</v>
      </c>
    </row>
    <row r="3594" spans="1:5" x14ac:dyDescent="0.25">
      <c r="A3594">
        <v>38990</v>
      </c>
      <c r="B3594" t="s">
        <v>7460</v>
      </c>
      <c r="C3594" t="s">
        <v>208</v>
      </c>
      <c r="D3594" t="s">
        <v>206</v>
      </c>
      <c r="E3594" s="361" t="s">
        <v>1907</v>
      </c>
    </row>
    <row r="3595" spans="1:5" x14ac:dyDescent="0.25">
      <c r="A3595">
        <v>38991</v>
      </c>
      <c r="B3595" t="s">
        <v>7461</v>
      </c>
      <c r="C3595" t="s">
        <v>208</v>
      </c>
      <c r="D3595" t="s">
        <v>206</v>
      </c>
      <c r="E3595" s="361" t="s">
        <v>7462</v>
      </c>
    </row>
    <row r="3596" spans="1:5" x14ac:dyDescent="0.25">
      <c r="A3596">
        <v>38992</v>
      </c>
      <c r="B3596" t="s">
        <v>7463</v>
      </c>
      <c r="C3596" t="s">
        <v>208</v>
      </c>
      <c r="D3596" t="s">
        <v>206</v>
      </c>
      <c r="E3596" s="361" t="s">
        <v>766</v>
      </c>
    </row>
    <row r="3597" spans="1:5" x14ac:dyDescent="0.25">
      <c r="A3597">
        <v>38993</v>
      </c>
      <c r="B3597" t="s">
        <v>7464</v>
      </c>
      <c r="C3597" t="s">
        <v>208</v>
      </c>
      <c r="D3597" t="s">
        <v>206</v>
      </c>
      <c r="E3597" s="361" t="s">
        <v>637</v>
      </c>
    </row>
    <row r="3598" spans="1:5" x14ac:dyDescent="0.25">
      <c r="A3598">
        <v>38996</v>
      </c>
      <c r="B3598" t="s">
        <v>7465</v>
      </c>
      <c r="C3598" t="s">
        <v>208</v>
      </c>
      <c r="D3598" t="s">
        <v>206</v>
      </c>
      <c r="E3598" s="361" t="s">
        <v>3519</v>
      </c>
    </row>
    <row r="3599" spans="1:5" x14ac:dyDescent="0.25">
      <c r="A3599">
        <v>38997</v>
      </c>
      <c r="B3599" t="s">
        <v>7466</v>
      </c>
      <c r="C3599" t="s">
        <v>208</v>
      </c>
      <c r="D3599" t="s">
        <v>206</v>
      </c>
      <c r="E3599" s="361" t="s">
        <v>2295</v>
      </c>
    </row>
    <row r="3600" spans="1:5" x14ac:dyDescent="0.25">
      <c r="A3600">
        <v>38998</v>
      </c>
      <c r="B3600" t="s">
        <v>7467</v>
      </c>
      <c r="C3600" t="s">
        <v>208</v>
      </c>
      <c r="D3600" t="s">
        <v>206</v>
      </c>
      <c r="E3600" s="361" t="s">
        <v>953</v>
      </c>
    </row>
    <row r="3601" spans="1:5" x14ac:dyDescent="0.25">
      <c r="A3601">
        <v>38999</v>
      </c>
      <c r="B3601" t="s">
        <v>7468</v>
      </c>
      <c r="C3601" t="s">
        <v>208</v>
      </c>
      <c r="D3601" t="s">
        <v>206</v>
      </c>
      <c r="E3601" s="361" t="s">
        <v>7469</v>
      </c>
    </row>
    <row r="3602" spans="1:5" x14ac:dyDescent="0.25">
      <c r="A3602">
        <v>39000</v>
      </c>
      <c r="B3602" t="s">
        <v>7470</v>
      </c>
      <c r="C3602" t="s">
        <v>208</v>
      </c>
      <c r="D3602" t="s">
        <v>206</v>
      </c>
      <c r="E3602" s="361" t="s">
        <v>7471</v>
      </c>
    </row>
    <row r="3603" spans="1:5" x14ac:dyDescent="0.25">
      <c r="A3603">
        <v>39008</v>
      </c>
      <c r="B3603" t="s">
        <v>7472</v>
      </c>
      <c r="C3603" t="s">
        <v>208</v>
      </c>
      <c r="D3603" t="s">
        <v>206</v>
      </c>
      <c r="E3603" s="361" t="s">
        <v>7473</v>
      </c>
    </row>
    <row r="3604" spans="1:5" x14ac:dyDescent="0.25">
      <c r="A3604">
        <v>39009</v>
      </c>
      <c r="B3604" t="s">
        <v>7474</v>
      </c>
      <c r="C3604" t="s">
        <v>208</v>
      </c>
      <c r="D3604" t="s">
        <v>206</v>
      </c>
      <c r="E3604" s="361" t="s">
        <v>7475</v>
      </c>
    </row>
    <row r="3605" spans="1:5" x14ac:dyDescent="0.25">
      <c r="A3605">
        <v>39012</v>
      </c>
      <c r="B3605" t="s">
        <v>7476</v>
      </c>
      <c r="C3605" t="s">
        <v>208</v>
      </c>
      <c r="D3605" t="s">
        <v>209</v>
      </c>
      <c r="E3605" s="361" t="s">
        <v>7477</v>
      </c>
    </row>
    <row r="3606" spans="1:5" x14ac:dyDescent="0.25">
      <c r="A3606">
        <v>39013</v>
      </c>
      <c r="B3606" t="s">
        <v>7478</v>
      </c>
      <c r="C3606" t="s">
        <v>208</v>
      </c>
      <c r="D3606" t="s">
        <v>209</v>
      </c>
      <c r="E3606" s="361" t="s">
        <v>1776</v>
      </c>
    </row>
    <row r="3607" spans="1:5" x14ac:dyDescent="0.25">
      <c r="A3607">
        <v>39014</v>
      </c>
      <c r="B3607" t="s">
        <v>7479</v>
      </c>
      <c r="C3607" t="s">
        <v>203</v>
      </c>
      <c r="D3607" t="s">
        <v>206</v>
      </c>
      <c r="E3607" s="361" t="s">
        <v>7480</v>
      </c>
    </row>
    <row r="3608" spans="1:5" x14ac:dyDescent="0.25">
      <c r="A3608">
        <v>39015</v>
      </c>
      <c r="B3608" t="s">
        <v>7481</v>
      </c>
      <c r="C3608" t="s">
        <v>208</v>
      </c>
      <c r="D3608" t="s">
        <v>209</v>
      </c>
      <c r="E3608" s="361" t="s">
        <v>1778</v>
      </c>
    </row>
    <row r="3609" spans="1:5" x14ac:dyDescent="0.25">
      <c r="A3609">
        <v>39016</v>
      </c>
      <c r="B3609" t="s">
        <v>7482</v>
      </c>
      <c r="C3609" t="s">
        <v>208</v>
      </c>
      <c r="D3609" t="s">
        <v>209</v>
      </c>
      <c r="E3609" s="361" t="s">
        <v>1779</v>
      </c>
    </row>
    <row r="3610" spans="1:5" x14ac:dyDescent="0.25">
      <c r="A3610">
        <v>39017</v>
      </c>
      <c r="B3610" t="s">
        <v>7483</v>
      </c>
      <c r="C3610" t="s">
        <v>208</v>
      </c>
      <c r="D3610" t="s">
        <v>209</v>
      </c>
      <c r="E3610" s="361" t="s">
        <v>1253</v>
      </c>
    </row>
    <row r="3611" spans="1:5" x14ac:dyDescent="0.25">
      <c r="A3611">
        <v>39021</v>
      </c>
      <c r="B3611" t="s">
        <v>7484</v>
      </c>
      <c r="C3611" t="s">
        <v>208</v>
      </c>
      <c r="D3611" t="s">
        <v>206</v>
      </c>
      <c r="E3611" s="361" t="s">
        <v>1780</v>
      </c>
    </row>
    <row r="3612" spans="1:5" x14ac:dyDescent="0.25">
      <c r="A3612">
        <v>39022</v>
      </c>
      <c r="B3612" t="s">
        <v>7485</v>
      </c>
      <c r="C3612" t="s">
        <v>208</v>
      </c>
      <c r="D3612" t="s">
        <v>204</v>
      </c>
      <c r="E3612" s="361" t="s">
        <v>1781</v>
      </c>
    </row>
    <row r="3613" spans="1:5" x14ac:dyDescent="0.25">
      <c r="A3613">
        <v>39024</v>
      </c>
      <c r="B3613" t="s">
        <v>7486</v>
      </c>
      <c r="C3613" t="s">
        <v>208</v>
      </c>
      <c r="D3613" t="s">
        <v>206</v>
      </c>
      <c r="E3613" s="361" t="s">
        <v>1782</v>
      </c>
    </row>
    <row r="3614" spans="1:5" x14ac:dyDescent="0.25">
      <c r="A3614">
        <v>39025</v>
      </c>
      <c r="B3614" t="s">
        <v>7487</v>
      </c>
      <c r="C3614" t="s">
        <v>208</v>
      </c>
      <c r="D3614" t="s">
        <v>206</v>
      </c>
      <c r="E3614" s="361" t="s">
        <v>1783</v>
      </c>
    </row>
    <row r="3615" spans="1:5" x14ac:dyDescent="0.25">
      <c r="A3615">
        <v>39026</v>
      </c>
      <c r="B3615" t="s">
        <v>7488</v>
      </c>
      <c r="C3615" t="s">
        <v>203</v>
      </c>
      <c r="D3615" t="s">
        <v>206</v>
      </c>
      <c r="E3615" s="361" t="s">
        <v>1784</v>
      </c>
    </row>
    <row r="3616" spans="1:5" x14ac:dyDescent="0.25">
      <c r="A3616">
        <v>39027</v>
      </c>
      <c r="B3616" t="s">
        <v>7489</v>
      </c>
      <c r="C3616" t="s">
        <v>203</v>
      </c>
      <c r="D3616" t="s">
        <v>206</v>
      </c>
      <c r="E3616" s="361" t="s">
        <v>970</v>
      </c>
    </row>
    <row r="3617" spans="1:5" x14ac:dyDescent="0.25">
      <c r="A3617">
        <v>39028</v>
      </c>
      <c r="B3617" t="s">
        <v>7490</v>
      </c>
      <c r="C3617" t="s">
        <v>213</v>
      </c>
      <c r="D3617" t="s">
        <v>206</v>
      </c>
      <c r="E3617" s="361" t="s">
        <v>1766</v>
      </c>
    </row>
    <row r="3618" spans="1:5" x14ac:dyDescent="0.25">
      <c r="A3618">
        <v>39029</v>
      </c>
      <c r="B3618" t="s">
        <v>7491</v>
      </c>
      <c r="C3618" t="s">
        <v>213</v>
      </c>
      <c r="D3618" t="s">
        <v>206</v>
      </c>
      <c r="E3618" s="361" t="s">
        <v>1912</v>
      </c>
    </row>
    <row r="3619" spans="1:5" x14ac:dyDescent="0.25">
      <c r="A3619">
        <v>39125</v>
      </c>
      <c r="B3619" t="s">
        <v>7492</v>
      </c>
      <c r="C3619" t="s">
        <v>208</v>
      </c>
      <c r="D3619" t="s">
        <v>206</v>
      </c>
      <c r="E3619" s="361" t="s">
        <v>1692</v>
      </c>
    </row>
    <row r="3620" spans="1:5" x14ac:dyDescent="0.25">
      <c r="A3620">
        <v>39126</v>
      </c>
      <c r="B3620" t="s">
        <v>7493</v>
      </c>
      <c r="C3620" t="s">
        <v>208</v>
      </c>
      <c r="D3620" t="s">
        <v>206</v>
      </c>
      <c r="E3620" s="361" t="s">
        <v>7494</v>
      </c>
    </row>
    <row r="3621" spans="1:5" x14ac:dyDescent="0.25">
      <c r="A3621">
        <v>39127</v>
      </c>
      <c r="B3621" t="s">
        <v>7495</v>
      </c>
      <c r="C3621" t="s">
        <v>208</v>
      </c>
      <c r="D3621" t="s">
        <v>206</v>
      </c>
      <c r="E3621" s="361" t="s">
        <v>1387</v>
      </c>
    </row>
    <row r="3622" spans="1:5" x14ac:dyDescent="0.25">
      <c r="A3622">
        <v>39128</v>
      </c>
      <c r="B3622" t="s">
        <v>7496</v>
      </c>
      <c r="C3622" t="s">
        <v>208</v>
      </c>
      <c r="D3622" t="s">
        <v>206</v>
      </c>
      <c r="E3622" s="361" t="s">
        <v>1692</v>
      </c>
    </row>
    <row r="3623" spans="1:5" x14ac:dyDescent="0.25">
      <c r="A3623">
        <v>39129</v>
      </c>
      <c r="B3623" t="s">
        <v>7497</v>
      </c>
      <c r="C3623" t="s">
        <v>208</v>
      </c>
      <c r="D3623" t="s">
        <v>206</v>
      </c>
      <c r="E3623" s="361" t="s">
        <v>663</v>
      </c>
    </row>
    <row r="3624" spans="1:5" x14ac:dyDescent="0.25">
      <c r="A3624">
        <v>39130</v>
      </c>
      <c r="B3624" t="s">
        <v>7498</v>
      </c>
      <c r="C3624" t="s">
        <v>208</v>
      </c>
      <c r="D3624" t="s">
        <v>206</v>
      </c>
      <c r="E3624" s="361" t="s">
        <v>588</v>
      </c>
    </row>
    <row r="3625" spans="1:5" x14ac:dyDescent="0.25">
      <c r="A3625">
        <v>39131</v>
      </c>
      <c r="B3625" t="s">
        <v>7499</v>
      </c>
      <c r="C3625" t="s">
        <v>208</v>
      </c>
      <c r="D3625" t="s">
        <v>206</v>
      </c>
      <c r="E3625" s="361" t="s">
        <v>3134</v>
      </c>
    </row>
    <row r="3626" spans="1:5" x14ac:dyDescent="0.25">
      <c r="A3626">
        <v>39132</v>
      </c>
      <c r="B3626" t="s">
        <v>7500</v>
      </c>
      <c r="C3626" t="s">
        <v>208</v>
      </c>
      <c r="D3626" t="s">
        <v>206</v>
      </c>
      <c r="E3626" s="361" t="s">
        <v>1802</v>
      </c>
    </row>
    <row r="3627" spans="1:5" x14ac:dyDescent="0.25">
      <c r="A3627">
        <v>39133</v>
      </c>
      <c r="B3627" t="s">
        <v>7501</v>
      </c>
      <c r="C3627" t="s">
        <v>208</v>
      </c>
      <c r="D3627" t="s">
        <v>206</v>
      </c>
      <c r="E3627" s="361" t="s">
        <v>927</v>
      </c>
    </row>
    <row r="3628" spans="1:5" x14ac:dyDescent="0.25">
      <c r="A3628">
        <v>39134</v>
      </c>
      <c r="B3628" t="s">
        <v>7502</v>
      </c>
      <c r="C3628" t="s">
        <v>208</v>
      </c>
      <c r="D3628" t="s">
        <v>206</v>
      </c>
      <c r="E3628" s="361" t="s">
        <v>3891</v>
      </c>
    </row>
    <row r="3629" spans="1:5" x14ac:dyDescent="0.25">
      <c r="A3629">
        <v>39135</v>
      </c>
      <c r="B3629" t="s">
        <v>7503</v>
      </c>
      <c r="C3629" t="s">
        <v>208</v>
      </c>
      <c r="D3629" t="s">
        <v>206</v>
      </c>
      <c r="E3629" s="361" t="s">
        <v>7504</v>
      </c>
    </row>
    <row r="3630" spans="1:5" x14ac:dyDescent="0.25">
      <c r="A3630">
        <v>39136</v>
      </c>
      <c r="B3630" t="s">
        <v>7505</v>
      </c>
      <c r="C3630" t="s">
        <v>208</v>
      </c>
      <c r="D3630" t="s">
        <v>206</v>
      </c>
      <c r="E3630" s="361" t="s">
        <v>7506</v>
      </c>
    </row>
    <row r="3631" spans="1:5" x14ac:dyDescent="0.25">
      <c r="A3631">
        <v>39137</v>
      </c>
      <c r="B3631" t="s">
        <v>7507</v>
      </c>
      <c r="C3631" t="s">
        <v>208</v>
      </c>
      <c r="D3631" t="s">
        <v>206</v>
      </c>
      <c r="E3631" s="361" t="s">
        <v>1309</v>
      </c>
    </row>
    <row r="3632" spans="1:5" x14ac:dyDescent="0.25">
      <c r="A3632">
        <v>39138</v>
      </c>
      <c r="B3632" t="s">
        <v>7508</v>
      </c>
      <c r="C3632" t="s">
        <v>208</v>
      </c>
      <c r="D3632" t="s">
        <v>206</v>
      </c>
      <c r="E3632" s="361" t="s">
        <v>1090</v>
      </c>
    </row>
    <row r="3633" spans="1:5" x14ac:dyDescent="0.25">
      <c r="A3633">
        <v>39139</v>
      </c>
      <c r="B3633" t="s">
        <v>7509</v>
      </c>
      <c r="C3633" t="s">
        <v>208</v>
      </c>
      <c r="D3633" t="s">
        <v>206</v>
      </c>
      <c r="E3633" s="361" t="s">
        <v>7510</v>
      </c>
    </row>
    <row r="3634" spans="1:5" x14ac:dyDescent="0.25">
      <c r="A3634">
        <v>39140</v>
      </c>
      <c r="B3634" t="s">
        <v>7511</v>
      </c>
      <c r="C3634" t="s">
        <v>208</v>
      </c>
      <c r="D3634" t="s">
        <v>206</v>
      </c>
      <c r="E3634" s="361" t="s">
        <v>7512</v>
      </c>
    </row>
    <row r="3635" spans="1:5" x14ac:dyDescent="0.25">
      <c r="A3635">
        <v>39141</v>
      </c>
      <c r="B3635" t="s">
        <v>7513</v>
      </c>
      <c r="C3635" t="s">
        <v>208</v>
      </c>
      <c r="D3635" t="s">
        <v>206</v>
      </c>
      <c r="E3635" s="361" t="s">
        <v>628</v>
      </c>
    </row>
    <row r="3636" spans="1:5" x14ac:dyDescent="0.25">
      <c r="A3636">
        <v>39142</v>
      </c>
      <c r="B3636" t="s">
        <v>7514</v>
      </c>
      <c r="C3636" t="s">
        <v>208</v>
      </c>
      <c r="D3636" t="s">
        <v>206</v>
      </c>
      <c r="E3636" s="361" t="s">
        <v>1595</v>
      </c>
    </row>
    <row r="3637" spans="1:5" x14ac:dyDescent="0.25">
      <c r="A3637">
        <v>39143</v>
      </c>
      <c r="B3637" t="s">
        <v>7515</v>
      </c>
      <c r="C3637" t="s">
        <v>208</v>
      </c>
      <c r="D3637" t="s">
        <v>206</v>
      </c>
      <c r="E3637" s="361" t="s">
        <v>498</v>
      </c>
    </row>
    <row r="3638" spans="1:5" x14ac:dyDescent="0.25">
      <c r="A3638">
        <v>39144</v>
      </c>
      <c r="B3638" t="s">
        <v>7516</v>
      </c>
      <c r="C3638" t="s">
        <v>208</v>
      </c>
      <c r="D3638" t="s">
        <v>206</v>
      </c>
      <c r="E3638" s="361" t="s">
        <v>1787</v>
      </c>
    </row>
    <row r="3639" spans="1:5" x14ac:dyDescent="0.25">
      <c r="A3639">
        <v>39145</v>
      </c>
      <c r="B3639" t="s">
        <v>7517</v>
      </c>
      <c r="C3639" t="s">
        <v>208</v>
      </c>
      <c r="D3639" t="s">
        <v>206</v>
      </c>
      <c r="E3639" s="361" t="s">
        <v>3577</v>
      </c>
    </row>
    <row r="3640" spans="1:5" x14ac:dyDescent="0.25">
      <c r="A3640">
        <v>39158</v>
      </c>
      <c r="B3640" t="s">
        <v>7518</v>
      </c>
      <c r="C3640" t="s">
        <v>208</v>
      </c>
      <c r="D3640" t="s">
        <v>206</v>
      </c>
      <c r="E3640" s="361" t="s">
        <v>1010</v>
      </c>
    </row>
    <row r="3641" spans="1:5" x14ac:dyDescent="0.25">
      <c r="A3641">
        <v>39174</v>
      </c>
      <c r="B3641" t="s">
        <v>7519</v>
      </c>
      <c r="C3641" t="s">
        <v>208</v>
      </c>
      <c r="D3641" t="s">
        <v>206</v>
      </c>
      <c r="E3641" s="361" t="s">
        <v>3617</v>
      </c>
    </row>
    <row r="3642" spans="1:5" x14ac:dyDescent="0.25">
      <c r="A3642">
        <v>39175</v>
      </c>
      <c r="B3642" t="s">
        <v>7520</v>
      </c>
      <c r="C3642" t="s">
        <v>208</v>
      </c>
      <c r="D3642" t="s">
        <v>206</v>
      </c>
      <c r="E3642" s="361" t="s">
        <v>2198</v>
      </c>
    </row>
    <row r="3643" spans="1:5" x14ac:dyDescent="0.25">
      <c r="A3643">
        <v>39176</v>
      </c>
      <c r="B3643" t="s">
        <v>7521</v>
      </c>
      <c r="C3643" t="s">
        <v>208</v>
      </c>
      <c r="D3643" t="s">
        <v>206</v>
      </c>
      <c r="E3643" s="361" t="s">
        <v>2597</v>
      </c>
    </row>
    <row r="3644" spans="1:5" x14ac:dyDescent="0.25">
      <c r="A3644">
        <v>39177</v>
      </c>
      <c r="B3644" t="s">
        <v>7522</v>
      </c>
      <c r="C3644" t="s">
        <v>208</v>
      </c>
      <c r="D3644" t="s">
        <v>206</v>
      </c>
      <c r="E3644" s="361" t="s">
        <v>824</v>
      </c>
    </row>
    <row r="3645" spans="1:5" x14ac:dyDescent="0.25">
      <c r="A3645">
        <v>39178</v>
      </c>
      <c r="B3645" t="s">
        <v>7523</v>
      </c>
      <c r="C3645" t="s">
        <v>208</v>
      </c>
      <c r="D3645" t="s">
        <v>206</v>
      </c>
      <c r="E3645" s="361" t="s">
        <v>917</v>
      </c>
    </row>
    <row r="3646" spans="1:5" x14ac:dyDescent="0.25">
      <c r="A3646">
        <v>39179</v>
      </c>
      <c r="B3646" t="s">
        <v>7524</v>
      </c>
      <c r="C3646" t="s">
        <v>208</v>
      </c>
      <c r="D3646" t="s">
        <v>206</v>
      </c>
      <c r="E3646" s="361" t="s">
        <v>744</v>
      </c>
    </row>
    <row r="3647" spans="1:5" x14ac:dyDescent="0.25">
      <c r="A3647">
        <v>39180</v>
      </c>
      <c r="B3647" t="s">
        <v>7525</v>
      </c>
      <c r="C3647" t="s">
        <v>208</v>
      </c>
      <c r="D3647" t="s">
        <v>206</v>
      </c>
      <c r="E3647" s="361" t="s">
        <v>550</v>
      </c>
    </row>
    <row r="3648" spans="1:5" x14ac:dyDescent="0.25">
      <c r="A3648">
        <v>39181</v>
      </c>
      <c r="B3648" t="s">
        <v>7526</v>
      </c>
      <c r="C3648" t="s">
        <v>208</v>
      </c>
      <c r="D3648" t="s">
        <v>206</v>
      </c>
      <c r="E3648" s="361" t="s">
        <v>1671</v>
      </c>
    </row>
    <row r="3649" spans="1:5" x14ac:dyDescent="0.25">
      <c r="A3649">
        <v>39182</v>
      </c>
      <c r="B3649" t="s">
        <v>7527</v>
      </c>
      <c r="C3649" t="s">
        <v>208</v>
      </c>
      <c r="D3649" t="s">
        <v>206</v>
      </c>
      <c r="E3649" s="361" t="s">
        <v>1201</v>
      </c>
    </row>
    <row r="3650" spans="1:5" x14ac:dyDescent="0.25">
      <c r="A3650">
        <v>39184</v>
      </c>
      <c r="B3650" t="s">
        <v>7528</v>
      </c>
      <c r="C3650" t="s">
        <v>208</v>
      </c>
      <c r="D3650" t="s">
        <v>206</v>
      </c>
      <c r="E3650" s="361" t="s">
        <v>1433</v>
      </c>
    </row>
    <row r="3651" spans="1:5" x14ac:dyDescent="0.25">
      <c r="A3651">
        <v>39185</v>
      </c>
      <c r="B3651" t="s">
        <v>7529</v>
      </c>
      <c r="C3651" t="s">
        <v>208</v>
      </c>
      <c r="D3651" t="s">
        <v>206</v>
      </c>
      <c r="E3651" s="361" t="s">
        <v>1920</v>
      </c>
    </row>
    <row r="3652" spans="1:5" x14ac:dyDescent="0.25">
      <c r="A3652">
        <v>39186</v>
      </c>
      <c r="B3652" t="s">
        <v>7530</v>
      </c>
      <c r="C3652" t="s">
        <v>208</v>
      </c>
      <c r="D3652" t="s">
        <v>206</v>
      </c>
      <c r="E3652" s="361" t="s">
        <v>7531</v>
      </c>
    </row>
    <row r="3653" spans="1:5" x14ac:dyDescent="0.25">
      <c r="A3653">
        <v>39187</v>
      </c>
      <c r="B3653" t="s">
        <v>7532</v>
      </c>
      <c r="C3653" t="s">
        <v>208</v>
      </c>
      <c r="D3653" t="s">
        <v>206</v>
      </c>
      <c r="E3653" s="361" t="s">
        <v>7533</v>
      </c>
    </row>
    <row r="3654" spans="1:5" x14ac:dyDescent="0.25">
      <c r="A3654">
        <v>39188</v>
      </c>
      <c r="B3654" t="s">
        <v>7534</v>
      </c>
      <c r="C3654" t="s">
        <v>208</v>
      </c>
      <c r="D3654" t="s">
        <v>206</v>
      </c>
      <c r="E3654" s="361" t="s">
        <v>7535</v>
      </c>
    </row>
    <row r="3655" spans="1:5" x14ac:dyDescent="0.25">
      <c r="A3655">
        <v>39189</v>
      </c>
      <c r="B3655" t="s">
        <v>7536</v>
      </c>
      <c r="C3655" t="s">
        <v>208</v>
      </c>
      <c r="D3655" t="s">
        <v>206</v>
      </c>
      <c r="E3655" s="361" t="s">
        <v>7537</v>
      </c>
    </row>
    <row r="3656" spans="1:5" x14ac:dyDescent="0.25">
      <c r="A3656">
        <v>39190</v>
      </c>
      <c r="B3656" t="s">
        <v>7538</v>
      </c>
      <c r="C3656" t="s">
        <v>208</v>
      </c>
      <c r="D3656" t="s">
        <v>206</v>
      </c>
      <c r="E3656" s="361" t="s">
        <v>1028</v>
      </c>
    </row>
    <row r="3657" spans="1:5" x14ac:dyDescent="0.25">
      <c r="A3657">
        <v>39191</v>
      </c>
      <c r="B3657" t="s">
        <v>7539</v>
      </c>
      <c r="C3657" t="s">
        <v>208</v>
      </c>
      <c r="D3657" t="s">
        <v>206</v>
      </c>
      <c r="E3657" s="361" t="s">
        <v>7388</v>
      </c>
    </row>
    <row r="3658" spans="1:5" x14ac:dyDescent="0.25">
      <c r="A3658">
        <v>39192</v>
      </c>
      <c r="B3658" t="s">
        <v>7540</v>
      </c>
      <c r="C3658" t="s">
        <v>208</v>
      </c>
      <c r="D3658" t="s">
        <v>206</v>
      </c>
      <c r="E3658" s="361" t="s">
        <v>4819</v>
      </c>
    </row>
    <row r="3659" spans="1:5" x14ac:dyDescent="0.25">
      <c r="A3659">
        <v>39193</v>
      </c>
      <c r="B3659" t="s">
        <v>7541</v>
      </c>
      <c r="C3659" t="s">
        <v>208</v>
      </c>
      <c r="D3659" t="s">
        <v>206</v>
      </c>
      <c r="E3659" s="361" t="s">
        <v>7542</v>
      </c>
    </row>
    <row r="3660" spans="1:5" x14ac:dyDescent="0.25">
      <c r="A3660">
        <v>39194</v>
      </c>
      <c r="B3660" t="s">
        <v>7543</v>
      </c>
      <c r="C3660" t="s">
        <v>208</v>
      </c>
      <c r="D3660" t="s">
        <v>206</v>
      </c>
      <c r="E3660" s="361" t="s">
        <v>529</v>
      </c>
    </row>
    <row r="3661" spans="1:5" x14ac:dyDescent="0.25">
      <c r="A3661">
        <v>39195</v>
      </c>
      <c r="B3661" t="s">
        <v>7544</v>
      </c>
      <c r="C3661" t="s">
        <v>208</v>
      </c>
      <c r="D3661" t="s">
        <v>206</v>
      </c>
      <c r="E3661" s="361" t="s">
        <v>7545</v>
      </c>
    </row>
    <row r="3662" spans="1:5" x14ac:dyDescent="0.25">
      <c r="A3662">
        <v>39196</v>
      </c>
      <c r="B3662" t="s">
        <v>7546</v>
      </c>
      <c r="C3662" t="s">
        <v>208</v>
      </c>
      <c r="D3662" t="s">
        <v>206</v>
      </c>
      <c r="E3662" s="361" t="s">
        <v>1382</v>
      </c>
    </row>
    <row r="3663" spans="1:5" x14ac:dyDescent="0.25">
      <c r="A3663">
        <v>39197</v>
      </c>
      <c r="B3663" t="s">
        <v>7547</v>
      </c>
      <c r="C3663" t="s">
        <v>208</v>
      </c>
      <c r="D3663" t="s">
        <v>206</v>
      </c>
      <c r="E3663" s="361" t="s">
        <v>7548</v>
      </c>
    </row>
    <row r="3664" spans="1:5" x14ac:dyDescent="0.25">
      <c r="A3664">
        <v>39198</v>
      </c>
      <c r="B3664" t="s">
        <v>7549</v>
      </c>
      <c r="C3664" t="s">
        <v>208</v>
      </c>
      <c r="D3664" t="s">
        <v>206</v>
      </c>
      <c r="E3664" s="361" t="s">
        <v>7550</v>
      </c>
    </row>
    <row r="3665" spans="1:5" x14ac:dyDescent="0.25">
      <c r="A3665">
        <v>39199</v>
      </c>
      <c r="B3665" t="s">
        <v>7551</v>
      </c>
      <c r="C3665" t="s">
        <v>208</v>
      </c>
      <c r="D3665" t="s">
        <v>206</v>
      </c>
      <c r="E3665" s="361" t="s">
        <v>2807</v>
      </c>
    </row>
    <row r="3666" spans="1:5" x14ac:dyDescent="0.25">
      <c r="A3666">
        <v>39200</v>
      </c>
      <c r="B3666" t="s">
        <v>7552</v>
      </c>
      <c r="C3666" t="s">
        <v>208</v>
      </c>
      <c r="D3666" t="s">
        <v>206</v>
      </c>
      <c r="E3666" s="361" t="s">
        <v>7553</v>
      </c>
    </row>
    <row r="3667" spans="1:5" x14ac:dyDescent="0.25">
      <c r="A3667">
        <v>39201</v>
      </c>
      <c r="B3667" t="s">
        <v>7554</v>
      </c>
      <c r="C3667" t="s">
        <v>208</v>
      </c>
      <c r="D3667" t="s">
        <v>206</v>
      </c>
      <c r="E3667" s="361" t="s">
        <v>7555</v>
      </c>
    </row>
    <row r="3668" spans="1:5" x14ac:dyDescent="0.25">
      <c r="A3668">
        <v>39202</v>
      </c>
      <c r="B3668" t="s">
        <v>7556</v>
      </c>
      <c r="C3668" t="s">
        <v>208</v>
      </c>
      <c r="D3668" t="s">
        <v>206</v>
      </c>
      <c r="E3668" s="361" t="s">
        <v>7557</v>
      </c>
    </row>
    <row r="3669" spans="1:5" x14ac:dyDescent="0.25">
      <c r="A3669">
        <v>39203</v>
      </c>
      <c r="B3669" t="s">
        <v>7558</v>
      </c>
      <c r="C3669" t="s">
        <v>208</v>
      </c>
      <c r="D3669" t="s">
        <v>206</v>
      </c>
      <c r="E3669" s="361" t="s">
        <v>7559</v>
      </c>
    </row>
    <row r="3670" spans="1:5" x14ac:dyDescent="0.25">
      <c r="A3670">
        <v>39204</v>
      </c>
      <c r="B3670" t="s">
        <v>7560</v>
      </c>
      <c r="C3670" t="s">
        <v>208</v>
      </c>
      <c r="D3670" t="s">
        <v>206</v>
      </c>
      <c r="E3670" s="361" t="s">
        <v>7561</v>
      </c>
    </row>
    <row r="3671" spans="1:5" x14ac:dyDescent="0.25">
      <c r="A3671">
        <v>39205</v>
      </c>
      <c r="B3671" t="s">
        <v>7562</v>
      </c>
      <c r="C3671" t="s">
        <v>208</v>
      </c>
      <c r="D3671" t="s">
        <v>206</v>
      </c>
      <c r="E3671" s="361" t="s">
        <v>7563</v>
      </c>
    </row>
    <row r="3672" spans="1:5" x14ac:dyDescent="0.25">
      <c r="A3672">
        <v>39206</v>
      </c>
      <c r="B3672" t="s">
        <v>7564</v>
      </c>
      <c r="C3672" t="s">
        <v>208</v>
      </c>
      <c r="D3672" t="s">
        <v>206</v>
      </c>
      <c r="E3672" s="361" t="s">
        <v>7565</v>
      </c>
    </row>
    <row r="3673" spans="1:5" x14ac:dyDescent="0.25">
      <c r="A3673">
        <v>39207</v>
      </c>
      <c r="B3673" t="s">
        <v>7566</v>
      </c>
      <c r="C3673" t="s">
        <v>208</v>
      </c>
      <c r="D3673" t="s">
        <v>206</v>
      </c>
      <c r="E3673" s="361" t="s">
        <v>833</v>
      </c>
    </row>
    <row r="3674" spans="1:5" x14ac:dyDescent="0.25">
      <c r="A3674">
        <v>39208</v>
      </c>
      <c r="B3674" t="s">
        <v>7567</v>
      </c>
      <c r="C3674" t="s">
        <v>208</v>
      </c>
      <c r="D3674" t="s">
        <v>206</v>
      </c>
      <c r="E3674" s="361" t="s">
        <v>1797</v>
      </c>
    </row>
    <row r="3675" spans="1:5" x14ac:dyDescent="0.25">
      <c r="A3675">
        <v>39209</v>
      </c>
      <c r="B3675" t="s">
        <v>7568</v>
      </c>
      <c r="C3675" t="s">
        <v>208</v>
      </c>
      <c r="D3675" t="s">
        <v>206</v>
      </c>
      <c r="E3675" s="361" t="s">
        <v>1798</v>
      </c>
    </row>
    <row r="3676" spans="1:5" x14ac:dyDescent="0.25">
      <c r="A3676">
        <v>39210</v>
      </c>
      <c r="B3676" t="s">
        <v>7569</v>
      </c>
      <c r="C3676" t="s">
        <v>208</v>
      </c>
      <c r="D3676" t="s">
        <v>206</v>
      </c>
      <c r="E3676" s="361" t="s">
        <v>833</v>
      </c>
    </row>
    <row r="3677" spans="1:5" x14ac:dyDescent="0.25">
      <c r="A3677">
        <v>39211</v>
      </c>
      <c r="B3677" t="s">
        <v>7570</v>
      </c>
      <c r="C3677" t="s">
        <v>208</v>
      </c>
      <c r="D3677" t="s">
        <v>206</v>
      </c>
      <c r="E3677" s="361" t="s">
        <v>1799</v>
      </c>
    </row>
    <row r="3678" spans="1:5" x14ac:dyDescent="0.25">
      <c r="A3678">
        <v>39212</v>
      </c>
      <c r="B3678" t="s">
        <v>7571</v>
      </c>
      <c r="C3678" t="s">
        <v>208</v>
      </c>
      <c r="D3678" t="s">
        <v>206</v>
      </c>
      <c r="E3678" s="361" t="s">
        <v>521</v>
      </c>
    </row>
    <row r="3679" spans="1:5" x14ac:dyDescent="0.25">
      <c r="A3679">
        <v>39213</v>
      </c>
      <c r="B3679" t="s">
        <v>7572</v>
      </c>
      <c r="C3679" t="s">
        <v>208</v>
      </c>
      <c r="D3679" t="s">
        <v>206</v>
      </c>
      <c r="E3679" s="361" t="s">
        <v>648</v>
      </c>
    </row>
    <row r="3680" spans="1:5" x14ac:dyDescent="0.25">
      <c r="A3680">
        <v>39214</v>
      </c>
      <c r="B3680" t="s">
        <v>7573</v>
      </c>
      <c r="C3680" t="s">
        <v>208</v>
      </c>
      <c r="D3680" t="s">
        <v>206</v>
      </c>
      <c r="E3680" s="361" t="s">
        <v>7337</v>
      </c>
    </row>
    <row r="3681" spans="1:5" x14ac:dyDescent="0.25">
      <c r="A3681">
        <v>39215</v>
      </c>
      <c r="B3681" t="s">
        <v>7574</v>
      </c>
      <c r="C3681" t="s">
        <v>208</v>
      </c>
      <c r="D3681" t="s">
        <v>206</v>
      </c>
      <c r="E3681" s="361" t="s">
        <v>1433</v>
      </c>
    </row>
    <row r="3682" spans="1:5" x14ac:dyDescent="0.25">
      <c r="A3682">
        <v>39216</v>
      </c>
      <c r="B3682" t="s">
        <v>7575</v>
      </c>
      <c r="C3682" t="s">
        <v>208</v>
      </c>
      <c r="D3682" t="s">
        <v>206</v>
      </c>
      <c r="E3682" s="361" t="s">
        <v>7576</v>
      </c>
    </row>
    <row r="3683" spans="1:5" x14ac:dyDescent="0.25">
      <c r="A3683">
        <v>39217</v>
      </c>
      <c r="B3683" t="s">
        <v>7577</v>
      </c>
      <c r="C3683" t="s">
        <v>208</v>
      </c>
      <c r="D3683" t="s">
        <v>206</v>
      </c>
      <c r="E3683" s="361" t="s">
        <v>1800</v>
      </c>
    </row>
    <row r="3684" spans="1:5" x14ac:dyDescent="0.25">
      <c r="A3684">
        <v>39232</v>
      </c>
      <c r="B3684" t="s">
        <v>7578</v>
      </c>
      <c r="C3684" t="s">
        <v>213</v>
      </c>
      <c r="D3684" t="s">
        <v>206</v>
      </c>
      <c r="E3684" s="361" t="s">
        <v>7579</v>
      </c>
    </row>
    <row r="3685" spans="1:5" x14ac:dyDescent="0.25">
      <c r="A3685">
        <v>39233</v>
      </c>
      <c r="B3685" t="s">
        <v>7580</v>
      </c>
      <c r="C3685" t="s">
        <v>213</v>
      </c>
      <c r="D3685" t="s">
        <v>206</v>
      </c>
      <c r="E3685" s="361" t="s">
        <v>951</v>
      </c>
    </row>
    <row r="3686" spans="1:5" x14ac:dyDescent="0.25">
      <c r="A3686">
        <v>39234</v>
      </c>
      <c r="B3686" t="s">
        <v>7581</v>
      </c>
      <c r="C3686" t="s">
        <v>213</v>
      </c>
      <c r="D3686" t="s">
        <v>206</v>
      </c>
      <c r="E3686" s="361" t="s">
        <v>7582</v>
      </c>
    </row>
    <row r="3687" spans="1:5" x14ac:dyDescent="0.25">
      <c r="A3687">
        <v>39235</v>
      </c>
      <c r="B3687" t="s">
        <v>7583</v>
      </c>
      <c r="C3687" t="s">
        <v>213</v>
      </c>
      <c r="D3687" t="s">
        <v>206</v>
      </c>
      <c r="E3687" s="361" t="s">
        <v>7584</v>
      </c>
    </row>
    <row r="3688" spans="1:5" x14ac:dyDescent="0.25">
      <c r="A3688">
        <v>39236</v>
      </c>
      <c r="B3688" t="s">
        <v>7585</v>
      </c>
      <c r="C3688" t="s">
        <v>213</v>
      </c>
      <c r="D3688" t="s">
        <v>206</v>
      </c>
      <c r="E3688" s="361" t="s">
        <v>7586</v>
      </c>
    </row>
    <row r="3689" spans="1:5" x14ac:dyDescent="0.25">
      <c r="A3689">
        <v>39237</v>
      </c>
      <c r="B3689" t="s">
        <v>7587</v>
      </c>
      <c r="C3689" t="s">
        <v>213</v>
      </c>
      <c r="D3689" t="s">
        <v>206</v>
      </c>
      <c r="E3689" s="361" t="s">
        <v>7588</v>
      </c>
    </row>
    <row r="3690" spans="1:5" x14ac:dyDescent="0.25">
      <c r="A3690">
        <v>39238</v>
      </c>
      <c r="B3690" t="s">
        <v>7589</v>
      </c>
      <c r="C3690" t="s">
        <v>213</v>
      </c>
      <c r="D3690" t="s">
        <v>206</v>
      </c>
      <c r="E3690" s="361" t="s">
        <v>7590</v>
      </c>
    </row>
    <row r="3691" spans="1:5" x14ac:dyDescent="0.25">
      <c r="A3691">
        <v>39239</v>
      </c>
      <c r="B3691" t="s">
        <v>7591</v>
      </c>
      <c r="C3691" t="s">
        <v>213</v>
      </c>
      <c r="D3691" t="s">
        <v>206</v>
      </c>
      <c r="E3691" s="361" t="s">
        <v>7592</v>
      </c>
    </row>
    <row r="3692" spans="1:5" x14ac:dyDescent="0.25">
      <c r="A3692">
        <v>39240</v>
      </c>
      <c r="B3692" t="s">
        <v>7593</v>
      </c>
      <c r="C3692" t="s">
        <v>213</v>
      </c>
      <c r="D3692" t="s">
        <v>206</v>
      </c>
      <c r="E3692" s="361" t="s">
        <v>7594</v>
      </c>
    </row>
    <row r="3693" spans="1:5" x14ac:dyDescent="0.25">
      <c r="A3693">
        <v>39241</v>
      </c>
      <c r="B3693" t="s">
        <v>7595</v>
      </c>
      <c r="C3693" t="s">
        <v>213</v>
      </c>
      <c r="D3693" t="s">
        <v>206</v>
      </c>
      <c r="E3693" s="361" t="s">
        <v>1300</v>
      </c>
    </row>
    <row r="3694" spans="1:5" x14ac:dyDescent="0.25">
      <c r="A3694">
        <v>39243</v>
      </c>
      <c r="B3694" t="s">
        <v>7596</v>
      </c>
      <c r="C3694" t="s">
        <v>213</v>
      </c>
      <c r="D3694" t="s">
        <v>206</v>
      </c>
      <c r="E3694" s="361" t="s">
        <v>1802</v>
      </c>
    </row>
    <row r="3695" spans="1:5" x14ac:dyDescent="0.25">
      <c r="A3695">
        <v>39244</v>
      </c>
      <c r="B3695" t="s">
        <v>7597</v>
      </c>
      <c r="C3695" t="s">
        <v>213</v>
      </c>
      <c r="D3695" t="s">
        <v>206</v>
      </c>
      <c r="E3695" s="361" t="s">
        <v>1803</v>
      </c>
    </row>
    <row r="3696" spans="1:5" x14ac:dyDescent="0.25">
      <c r="A3696">
        <v>39245</v>
      </c>
      <c r="B3696" t="s">
        <v>7598</v>
      </c>
      <c r="C3696" t="s">
        <v>213</v>
      </c>
      <c r="D3696" t="s">
        <v>206</v>
      </c>
      <c r="E3696" s="361" t="s">
        <v>480</v>
      </c>
    </row>
    <row r="3697" spans="1:5" x14ac:dyDescent="0.25">
      <c r="A3697">
        <v>39246</v>
      </c>
      <c r="B3697" t="s">
        <v>7599</v>
      </c>
      <c r="C3697" t="s">
        <v>213</v>
      </c>
      <c r="D3697" t="s">
        <v>206</v>
      </c>
      <c r="E3697" s="361" t="s">
        <v>1185</v>
      </c>
    </row>
    <row r="3698" spans="1:5" x14ac:dyDescent="0.25">
      <c r="A3698">
        <v>39247</v>
      </c>
      <c r="B3698" t="s">
        <v>7600</v>
      </c>
      <c r="C3698" t="s">
        <v>213</v>
      </c>
      <c r="D3698" t="s">
        <v>206</v>
      </c>
      <c r="E3698" s="361" t="s">
        <v>1567</v>
      </c>
    </row>
    <row r="3699" spans="1:5" x14ac:dyDescent="0.25">
      <c r="A3699">
        <v>39248</v>
      </c>
      <c r="B3699" t="s">
        <v>7601</v>
      </c>
      <c r="C3699" t="s">
        <v>213</v>
      </c>
      <c r="D3699" t="s">
        <v>206</v>
      </c>
      <c r="E3699" s="361" t="s">
        <v>1019</v>
      </c>
    </row>
    <row r="3700" spans="1:5" x14ac:dyDescent="0.25">
      <c r="A3700">
        <v>39249</v>
      </c>
      <c r="B3700" t="s">
        <v>7602</v>
      </c>
      <c r="C3700" t="s">
        <v>213</v>
      </c>
      <c r="D3700" t="s">
        <v>206</v>
      </c>
      <c r="E3700" s="361" t="s">
        <v>7603</v>
      </c>
    </row>
    <row r="3701" spans="1:5" x14ac:dyDescent="0.25">
      <c r="A3701">
        <v>39250</v>
      </c>
      <c r="B3701" t="s">
        <v>7604</v>
      </c>
      <c r="C3701" t="s">
        <v>213</v>
      </c>
      <c r="D3701" t="s">
        <v>206</v>
      </c>
      <c r="E3701" s="361" t="s">
        <v>7605</v>
      </c>
    </row>
    <row r="3702" spans="1:5" x14ac:dyDescent="0.25">
      <c r="A3702">
        <v>39251</v>
      </c>
      <c r="B3702" t="s">
        <v>7606</v>
      </c>
      <c r="C3702" t="s">
        <v>213</v>
      </c>
      <c r="D3702" t="s">
        <v>206</v>
      </c>
      <c r="E3702" s="361" t="s">
        <v>1804</v>
      </c>
    </row>
    <row r="3703" spans="1:5" x14ac:dyDescent="0.25">
      <c r="A3703">
        <v>39252</v>
      </c>
      <c r="B3703" t="s">
        <v>7607</v>
      </c>
      <c r="C3703" t="s">
        <v>213</v>
      </c>
      <c r="D3703" t="s">
        <v>206</v>
      </c>
      <c r="E3703" s="361" t="s">
        <v>581</v>
      </c>
    </row>
    <row r="3704" spans="1:5" x14ac:dyDescent="0.25">
      <c r="A3704">
        <v>39253</v>
      </c>
      <c r="B3704" t="s">
        <v>7608</v>
      </c>
      <c r="C3704" t="s">
        <v>213</v>
      </c>
      <c r="D3704" t="s">
        <v>206</v>
      </c>
      <c r="E3704" s="361" t="s">
        <v>1805</v>
      </c>
    </row>
    <row r="3705" spans="1:5" x14ac:dyDescent="0.25">
      <c r="A3705">
        <v>39254</v>
      </c>
      <c r="B3705" t="s">
        <v>7609</v>
      </c>
      <c r="C3705" t="s">
        <v>213</v>
      </c>
      <c r="D3705" t="s">
        <v>206</v>
      </c>
      <c r="E3705" s="361" t="s">
        <v>1806</v>
      </c>
    </row>
    <row r="3706" spans="1:5" x14ac:dyDescent="0.25">
      <c r="A3706">
        <v>39255</v>
      </c>
      <c r="B3706" t="s">
        <v>7610</v>
      </c>
      <c r="C3706" t="s">
        <v>213</v>
      </c>
      <c r="D3706" t="s">
        <v>206</v>
      </c>
      <c r="E3706" s="361" t="s">
        <v>1143</v>
      </c>
    </row>
    <row r="3707" spans="1:5" x14ac:dyDescent="0.25">
      <c r="A3707">
        <v>39257</v>
      </c>
      <c r="B3707" t="s">
        <v>7611</v>
      </c>
      <c r="C3707" t="s">
        <v>213</v>
      </c>
      <c r="D3707" t="s">
        <v>206</v>
      </c>
      <c r="E3707" s="361" t="s">
        <v>681</v>
      </c>
    </row>
    <row r="3708" spans="1:5" x14ac:dyDescent="0.25">
      <c r="A3708">
        <v>39258</v>
      </c>
      <c r="B3708" t="s">
        <v>7612</v>
      </c>
      <c r="C3708" t="s">
        <v>213</v>
      </c>
      <c r="D3708" t="s">
        <v>206</v>
      </c>
      <c r="E3708" s="361" t="s">
        <v>1201</v>
      </c>
    </row>
    <row r="3709" spans="1:5" x14ac:dyDescent="0.25">
      <c r="A3709">
        <v>39259</v>
      </c>
      <c r="B3709" t="s">
        <v>7613</v>
      </c>
      <c r="C3709" t="s">
        <v>213</v>
      </c>
      <c r="D3709" t="s">
        <v>206</v>
      </c>
      <c r="E3709" s="361" t="s">
        <v>1718</v>
      </c>
    </row>
    <row r="3710" spans="1:5" x14ac:dyDescent="0.25">
      <c r="A3710">
        <v>39260</v>
      </c>
      <c r="B3710" t="s">
        <v>7614</v>
      </c>
      <c r="C3710" t="s">
        <v>213</v>
      </c>
      <c r="D3710" t="s">
        <v>206</v>
      </c>
      <c r="E3710" s="361" t="s">
        <v>577</v>
      </c>
    </row>
    <row r="3711" spans="1:5" x14ac:dyDescent="0.25">
      <c r="A3711">
        <v>39261</v>
      </c>
      <c r="B3711" t="s">
        <v>7615</v>
      </c>
      <c r="C3711" t="s">
        <v>213</v>
      </c>
      <c r="D3711" t="s">
        <v>206</v>
      </c>
      <c r="E3711" s="361" t="s">
        <v>7616</v>
      </c>
    </row>
    <row r="3712" spans="1:5" x14ac:dyDescent="0.25">
      <c r="A3712">
        <v>39262</v>
      </c>
      <c r="B3712" t="s">
        <v>7617</v>
      </c>
      <c r="C3712" t="s">
        <v>213</v>
      </c>
      <c r="D3712" t="s">
        <v>206</v>
      </c>
      <c r="E3712" s="361" t="s">
        <v>7618</v>
      </c>
    </row>
    <row r="3713" spans="1:5" x14ac:dyDescent="0.25">
      <c r="A3713">
        <v>39263</v>
      </c>
      <c r="B3713" t="s">
        <v>7619</v>
      </c>
      <c r="C3713" t="s">
        <v>213</v>
      </c>
      <c r="D3713" t="s">
        <v>206</v>
      </c>
      <c r="E3713" s="361" t="s">
        <v>7620</v>
      </c>
    </row>
    <row r="3714" spans="1:5" x14ac:dyDescent="0.25">
      <c r="A3714">
        <v>39264</v>
      </c>
      <c r="B3714" t="s">
        <v>7621</v>
      </c>
      <c r="C3714" t="s">
        <v>213</v>
      </c>
      <c r="D3714" t="s">
        <v>206</v>
      </c>
      <c r="E3714" s="361" t="s">
        <v>7622</v>
      </c>
    </row>
    <row r="3715" spans="1:5" x14ac:dyDescent="0.25">
      <c r="A3715">
        <v>39265</v>
      </c>
      <c r="B3715" t="s">
        <v>7623</v>
      </c>
      <c r="C3715" t="s">
        <v>213</v>
      </c>
      <c r="D3715" t="s">
        <v>206</v>
      </c>
      <c r="E3715" s="361" t="s">
        <v>7624</v>
      </c>
    </row>
    <row r="3716" spans="1:5" x14ac:dyDescent="0.25">
      <c r="A3716">
        <v>39266</v>
      </c>
      <c r="B3716" t="s">
        <v>7625</v>
      </c>
      <c r="C3716" t="s">
        <v>213</v>
      </c>
      <c r="D3716" t="s">
        <v>206</v>
      </c>
      <c r="E3716" s="361" t="s">
        <v>7626</v>
      </c>
    </row>
    <row r="3717" spans="1:5" x14ac:dyDescent="0.25">
      <c r="A3717">
        <v>39267</v>
      </c>
      <c r="B3717" t="s">
        <v>7627</v>
      </c>
      <c r="C3717" t="s">
        <v>213</v>
      </c>
      <c r="D3717" t="s">
        <v>206</v>
      </c>
      <c r="E3717" s="361" t="s">
        <v>7628</v>
      </c>
    </row>
    <row r="3718" spans="1:5" x14ac:dyDescent="0.25">
      <c r="A3718">
        <v>39268</v>
      </c>
      <c r="B3718" t="s">
        <v>7629</v>
      </c>
      <c r="C3718" t="s">
        <v>213</v>
      </c>
      <c r="D3718" t="s">
        <v>206</v>
      </c>
      <c r="E3718" s="361" t="s">
        <v>7630</v>
      </c>
    </row>
    <row r="3719" spans="1:5" x14ac:dyDescent="0.25">
      <c r="A3719">
        <v>39269</v>
      </c>
      <c r="B3719" t="s">
        <v>7631</v>
      </c>
      <c r="C3719" t="s">
        <v>213</v>
      </c>
      <c r="D3719" t="s">
        <v>206</v>
      </c>
      <c r="E3719" s="361" t="s">
        <v>506</v>
      </c>
    </row>
    <row r="3720" spans="1:5" x14ac:dyDescent="0.25">
      <c r="A3720">
        <v>39270</v>
      </c>
      <c r="B3720" t="s">
        <v>7632</v>
      </c>
      <c r="C3720" t="s">
        <v>213</v>
      </c>
      <c r="D3720" t="s">
        <v>206</v>
      </c>
      <c r="E3720" s="361" t="s">
        <v>948</v>
      </c>
    </row>
    <row r="3721" spans="1:5" x14ac:dyDescent="0.25">
      <c r="A3721">
        <v>39271</v>
      </c>
      <c r="B3721" t="s">
        <v>7633</v>
      </c>
      <c r="C3721" t="s">
        <v>208</v>
      </c>
      <c r="D3721" t="s">
        <v>206</v>
      </c>
      <c r="E3721" s="361" t="s">
        <v>1810</v>
      </c>
    </row>
    <row r="3722" spans="1:5" x14ac:dyDescent="0.25">
      <c r="A3722">
        <v>39272</v>
      </c>
      <c r="B3722" t="s">
        <v>7634</v>
      </c>
      <c r="C3722" t="s">
        <v>208</v>
      </c>
      <c r="D3722" t="s">
        <v>206</v>
      </c>
      <c r="E3722" s="361" t="s">
        <v>1811</v>
      </c>
    </row>
    <row r="3723" spans="1:5" x14ac:dyDescent="0.25">
      <c r="A3723">
        <v>39273</v>
      </c>
      <c r="B3723" t="s">
        <v>7635</v>
      </c>
      <c r="C3723" t="s">
        <v>208</v>
      </c>
      <c r="D3723" t="s">
        <v>206</v>
      </c>
      <c r="E3723" s="361" t="s">
        <v>1812</v>
      </c>
    </row>
    <row r="3724" spans="1:5" x14ac:dyDescent="0.25">
      <c r="A3724">
        <v>39274</v>
      </c>
      <c r="B3724" t="s">
        <v>7636</v>
      </c>
      <c r="C3724" t="s">
        <v>208</v>
      </c>
      <c r="D3724" t="s">
        <v>206</v>
      </c>
      <c r="E3724" s="361" t="s">
        <v>822</v>
      </c>
    </row>
    <row r="3725" spans="1:5" x14ac:dyDescent="0.25">
      <c r="A3725">
        <v>39276</v>
      </c>
      <c r="B3725" t="s">
        <v>7637</v>
      </c>
      <c r="C3725" t="s">
        <v>208</v>
      </c>
      <c r="D3725" t="s">
        <v>206</v>
      </c>
      <c r="E3725" s="361" t="s">
        <v>890</v>
      </c>
    </row>
    <row r="3726" spans="1:5" x14ac:dyDescent="0.25">
      <c r="A3726">
        <v>39277</v>
      </c>
      <c r="B3726" t="s">
        <v>7638</v>
      </c>
      <c r="C3726" t="s">
        <v>208</v>
      </c>
      <c r="D3726" t="s">
        <v>206</v>
      </c>
      <c r="E3726" s="361" t="s">
        <v>1813</v>
      </c>
    </row>
    <row r="3727" spans="1:5" x14ac:dyDescent="0.25">
      <c r="A3727">
        <v>39279</v>
      </c>
      <c r="B3727" t="s">
        <v>7639</v>
      </c>
      <c r="C3727" t="s">
        <v>208</v>
      </c>
      <c r="D3727" t="s">
        <v>209</v>
      </c>
      <c r="E3727" s="361" t="s">
        <v>1814</v>
      </c>
    </row>
    <row r="3728" spans="1:5" x14ac:dyDescent="0.25">
      <c r="A3728">
        <v>39280</v>
      </c>
      <c r="B3728" t="s">
        <v>7640</v>
      </c>
      <c r="C3728" t="s">
        <v>208</v>
      </c>
      <c r="D3728" t="s">
        <v>209</v>
      </c>
      <c r="E3728" s="361" t="s">
        <v>1815</v>
      </c>
    </row>
    <row r="3729" spans="1:5" x14ac:dyDescent="0.25">
      <c r="A3729">
        <v>39281</v>
      </c>
      <c r="B3729" t="s">
        <v>7641</v>
      </c>
      <c r="C3729" t="s">
        <v>208</v>
      </c>
      <c r="D3729" t="s">
        <v>209</v>
      </c>
      <c r="E3729" s="361" t="s">
        <v>1816</v>
      </c>
    </row>
    <row r="3730" spans="1:5" x14ac:dyDescent="0.25">
      <c r="A3730">
        <v>39282</v>
      </c>
      <c r="B3730" t="s">
        <v>7642</v>
      </c>
      <c r="C3730" t="s">
        <v>208</v>
      </c>
      <c r="D3730" t="s">
        <v>209</v>
      </c>
      <c r="E3730" s="361" t="s">
        <v>1817</v>
      </c>
    </row>
    <row r="3731" spans="1:5" x14ac:dyDescent="0.25">
      <c r="A3731">
        <v>39283</v>
      </c>
      <c r="B3731" t="s">
        <v>7643</v>
      </c>
      <c r="C3731" t="s">
        <v>208</v>
      </c>
      <c r="D3731" t="s">
        <v>209</v>
      </c>
      <c r="E3731" s="361" t="s">
        <v>1818</v>
      </c>
    </row>
    <row r="3732" spans="1:5" x14ac:dyDescent="0.25">
      <c r="A3732">
        <v>39285</v>
      </c>
      <c r="B3732" t="s">
        <v>7644</v>
      </c>
      <c r="C3732" t="s">
        <v>208</v>
      </c>
      <c r="D3732" t="s">
        <v>209</v>
      </c>
      <c r="E3732" s="361" t="s">
        <v>1819</v>
      </c>
    </row>
    <row r="3733" spans="1:5" x14ac:dyDescent="0.25">
      <c r="A3733">
        <v>39286</v>
      </c>
      <c r="B3733" t="s">
        <v>7645</v>
      </c>
      <c r="C3733" t="s">
        <v>208</v>
      </c>
      <c r="D3733" t="s">
        <v>209</v>
      </c>
      <c r="E3733" s="361" t="s">
        <v>1820</v>
      </c>
    </row>
    <row r="3734" spans="1:5" x14ac:dyDescent="0.25">
      <c r="A3734">
        <v>39288</v>
      </c>
      <c r="B3734" t="s">
        <v>7646</v>
      </c>
      <c r="C3734" t="s">
        <v>208</v>
      </c>
      <c r="D3734" t="s">
        <v>209</v>
      </c>
      <c r="E3734" s="361" t="s">
        <v>1821</v>
      </c>
    </row>
    <row r="3735" spans="1:5" x14ac:dyDescent="0.25">
      <c r="A3735">
        <v>39289</v>
      </c>
      <c r="B3735" t="s">
        <v>7647</v>
      </c>
      <c r="C3735" t="s">
        <v>208</v>
      </c>
      <c r="D3735" t="s">
        <v>209</v>
      </c>
      <c r="E3735" s="361" t="s">
        <v>1822</v>
      </c>
    </row>
    <row r="3736" spans="1:5" x14ac:dyDescent="0.25">
      <c r="A3736">
        <v>39290</v>
      </c>
      <c r="B3736" t="s">
        <v>7648</v>
      </c>
      <c r="C3736" t="s">
        <v>208</v>
      </c>
      <c r="D3736" t="s">
        <v>209</v>
      </c>
      <c r="E3736" s="361" t="s">
        <v>1823</v>
      </c>
    </row>
    <row r="3737" spans="1:5" x14ac:dyDescent="0.25">
      <c r="A3737">
        <v>39291</v>
      </c>
      <c r="B3737" t="s">
        <v>7649</v>
      </c>
      <c r="C3737" t="s">
        <v>208</v>
      </c>
      <c r="D3737" t="s">
        <v>209</v>
      </c>
      <c r="E3737" s="361" t="s">
        <v>1824</v>
      </c>
    </row>
    <row r="3738" spans="1:5" x14ac:dyDescent="0.25">
      <c r="A3738">
        <v>39292</v>
      </c>
      <c r="B3738" t="s">
        <v>7650</v>
      </c>
      <c r="C3738" t="s">
        <v>208</v>
      </c>
      <c r="D3738" t="s">
        <v>209</v>
      </c>
      <c r="E3738" s="361" t="s">
        <v>1825</v>
      </c>
    </row>
    <row r="3739" spans="1:5" x14ac:dyDescent="0.25">
      <c r="A3739">
        <v>39293</v>
      </c>
      <c r="B3739" t="s">
        <v>7651</v>
      </c>
      <c r="C3739" t="s">
        <v>208</v>
      </c>
      <c r="D3739" t="s">
        <v>209</v>
      </c>
      <c r="E3739" s="361" t="s">
        <v>1298</v>
      </c>
    </row>
    <row r="3740" spans="1:5" x14ac:dyDescent="0.25">
      <c r="A3740">
        <v>39294</v>
      </c>
      <c r="B3740" t="s">
        <v>7652</v>
      </c>
      <c r="C3740" t="s">
        <v>208</v>
      </c>
      <c r="D3740" t="s">
        <v>209</v>
      </c>
      <c r="E3740" s="361" t="s">
        <v>1826</v>
      </c>
    </row>
    <row r="3741" spans="1:5" x14ac:dyDescent="0.25">
      <c r="A3741">
        <v>39295</v>
      </c>
      <c r="B3741" t="s">
        <v>7653</v>
      </c>
      <c r="C3741" t="s">
        <v>208</v>
      </c>
      <c r="D3741" t="s">
        <v>209</v>
      </c>
      <c r="E3741" s="361" t="s">
        <v>1827</v>
      </c>
    </row>
    <row r="3742" spans="1:5" x14ac:dyDescent="0.25">
      <c r="A3742">
        <v>39296</v>
      </c>
      <c r="B3742" t="s">
        <v>7654</v>
      </c>
      <c r="C3742" t="s">
        <v>208</v>
      </c>
      <c r="D3742" t="s">
        <v>209</v>
      </c>
      <c r="E3742" s="361" t="s">
        <v>1828</v>
      </c>
    </row>
    <row r="3743" spans="1:5" x14ac:dyDescent="0.25">
      <c r="A3743">
        <v>39297</v>
      </c>
      <c r="B3743" t="s">
        <v>7655</v>
      </c>
      <c r="C3743" t="s">
        <v>208</v>
      </c>
      <c r="D3743" t="s">
        <v>209</v>
      </c>
      <c r="E3743" s="361" t="s">
        <v>1829</v>
      </c>
    </row>
    <row r="3744" spans="1:5" x14ac:dyDescent="0.25">
      <c r="A3744">
        <v>39298</v>
      </c>
      <c r="B3744" t="s">
        <v>7656</v>
      </c>
      <c r="C3744" t="s">
        <v>208</v>
      </c>
      <c r="D3744" t="s">
        <v>209</v>
      </c>
      <c r="E3744" s="361" t="s">
        <v>1830</v>
      </c>
    </row>
    <row r="3745" spans="1:5" x14ac:dyDescent="0.25">
      <c r="A3745">
        <v>39299</v>
      </c>
      <c r="B3745" t="s">
        <v>7657</v>
      </c>
      <c r="C3745" t="s">
        <v>208</v>
      </c>
      <c r="D3745" t="s">
        <v>209</v>
      </c>
      <c r="E3745" s="361" t="s">
        <v>1831</v>
      </c>
    </row>
    <row r="3746" spans="1:5" x14ac:dyDescent="0.25">
      <c r="A3746">
        <v>39300</v>
      </c>
      <c r="B3746" t="s">
        <v>7658</v>
      </c>
      <c r="C3746" t="s">
        <v>208</v>
      </c>
      <c r="D3746" t="s">
        <v>209</v>
      </c>
      <c r="E3746" s="361" t="s">
        <v>1696</v>
      </c>
    </row>
    <row r="3747" spans="1:5" x14ac:dyDescent="0.25">
      <c r="A3747">
        <v>39301</v>
      </c>
      <c r="B3747" t="s">
        <v>7659</v>
      </c>
      <c r="C3747" t="s">
        <v>208</v>
      </c>
      <c r="D3747" t="s">
        <v>209</v>
      </c>
      <c r="E3747" s="361" t="s">
        <v>842</v>
      </c>
    </row>
    <row r="3748" spans="1:5" x14ac:dyDescent="0.25">
      <c r="A3748">
        <v>39302</v>
      </c>
      <c r="B3748" t="s">
        <v>7660</v>
      </c>
      <c r="C3748" t="s">
        <v>208</v>
      </c>
      <c r="D3748" t="s">
        <v>209</v>
      </c>
      <c r="E3748" s="361" t="s">
        <v>1832</v>
      </c>
    </row>
    <row r="3749" spans="1:5" x14ac:dyDescent="0.25">
      <c r="A3749">
        <v>39304</v>
      </c>
      <c r="B3749" t="s">
        <v>7661</v>
      </c>
      <c r="C3749" t="s">
        <v>208</v>
      </c>
      <c r="D3749" t="s">
        <v>209</v>
      </c>
      <c r="E3749" s="361" t="s">
        <v>719</v>
      </c>
    </row>
    <row r="3750" spans="1:5" x14ac:dyDescent="0.25">
      <c r="A3750">
        <v>39305</v>
      </c>
      <c r="B3750" t="s">
        <v>7662</v>
      </c>
      <c r="C3750" t="s">
        <v>208</v>
      </c>
      <c r="D3750" t="s">
        <v>209</v>
      </c>
      <c r="E3750" s="361" t="s">
        <v>1711</v>
      </c>
    </row>
    <row r="3751" spans="1:5" x14ac:dyDescent="0.25">
      <c r="A3751">
        <v>39306</v>
      </c>
      <c r="B3751" t="s">
        <v>7663</v>
      </c>
      <c r="C3751" t="s">
        <v>208</v>
      </c>
      <c r="D3751" t="s">
        <v>209</v>
      </c>
      <c r="E3751" s="361" t="s">
        <v>1291</v>
      </c>
    </row>
    <row r="3752" spans="1:5" x14ac:dyDescent="0.25">
      <c r="A3752">
        <v>39308</v>
      </c>
      <c r="B3752" t="s">
        <v>7664</v>
      </c>
      <c r="C3752" t="s">
        <v>208</v>
      </c>
      <c r="D3752" t="s">
        <v>209</v>
      </c>
      <c r="E3752" s="361" t="s">
        <v>811</v>
      </c>
    </row>
    <row r="3753" spans="1:5" x14ac:dyDescent="0.25">
      <c r="A3753">
        <v>39309</v>
      </c>
      <c r="B3753" t="s">
        <v>7665</v>
      </c>
      <c r="C3753" t="s">
        <v>208</v>
      </c>
      <c r="D3753" t="s">
        <v>209</v>
      </c>
      <c r="E3753" s="361" t="s">
        <v>1833</v>
      </c>
    </row>
    <row r="3754" spans="1:5" x14ac:dyDescent="0.25">
      <c r="A3754">
        <v>39310</v>
      </c>
      <c r="B3754" t="s">
        <v>7666</v>
      </c>
      <c r="C3754" t="s">
        <v>208</v>
      </c>
      <c r="D3754" t="s">
        <v>209</v>
      </c>
      <c r="E3754" s="361" t="s">
        <v>1834</v>
      </c>
    </row>
    <row r="3755" spans="1:5" x14ac:dyDescent="0.25">
      <c r="A3755">
        <v>39311</v>
      </c>
      <c r="B3755" t="s">
        <v>7667</v>
      </c>
      <c r="C3755" t="s">
        <v>208</v>
      </c>
      <c r="D3755" t="s">
        <v>209</v>
      </c>
      <c r="E3755" s="361" t="s">
        <v>1835</v>
      </c>
    </row>
    <row r="3756" spans="1:5" x14ac:dyDescent="0.25">
      <c r="A3756">
        <v>39312</v>
      </c>
      <c r="B3756" t="s">
        <v>7668</v>
      </c>
      <c r="C3756" t="s">
        <v>208</v>
      </c>
      <c r="D3756" t="s">
        <v>209</v>
      </c>
      <c r="E3756" s="361" t="s">
        <v>1836</v>
      </c>
    </row>
    <row r="3757" spans="1:5" x14ac:dyDescent="0.25">
      <c r="A3757">
        <v>39313</v>
      </c>
      <c r="B3757" t="s">
        <v>7669</v>
      </c>
      <c r="C3757" t="s">
        <v>208</v>
      </c>
      <c r="D3757" t="s">
        <v>209</v>
      </c>
      <c r="E3757" s="361" t="s">
        <v>1250</v>
      </c>
    </row>
    <row r="3758" spans="1:5" x14ac:dyDescent="0.25">
      <c r="A3758">
        <v>39314</v>
      </c>
      <c r="B3758" t="s">
        <v>7670</v>
      </c>
      <c r="C3758" t="s">
        <v>208</v>
      </c>
      <c r="D3758" t="s">
        <v>209</v>
      </c>
      <c r="E3758" s="361" t="s">
        <v>1837</v>
      </c>
    </row>
    <row r="3759" spans="1:5" x14ac:dyDescent="0.25">
      <c r="A3759">
        <v>39315</v>
      </c>
      <c r="B3759" t="s">
        <v>7671</v>
      </c>
      <c r="C3759" t="s">
        <v>208</v>
      </c>
      <c r="D3759" t="s">
        <v>209</v>
      </c>
      <c r="E3759" s="361" t="s">
        <v>941</v>
      </c>
    </row>
    <row r="3760" spans="1:5" x14ac:dyDescent="0.25">
      <c r="A3760">
        <v>39318</v>
      </c>
      <c r="B3760" t="s">
        <v>7672</v>
      </c>
      <c r="C3760" t="s">
        <v>208</v>
      </c>
      <c r="D3760" t="s">
        <v>206</v>
      </c>
      <c r="E3760" s="361" t="s">
        <v>7673</v>
      </c>
    </row>
    <row r="3761" spans="1:5" x14ac:dyDescent="0.25">
      <c r="A3761">
        <v>39319</v>
      </c>
      <c r="B3761" t="s">
        <v>7674</v>
      </c>
      <c r="C3761" t="s">
        <v>208</v>
      </c>
      <c r="D3761" t="s">
        <v>206</v>
      </c>
      <c r="E3761" s="361" t="s">
        <v>468</v>
      </c>
    </row>
    <row r="3762" spans="1:5" x14ac:dyDescent="0.25">
      <c r="A3762">
        <v>39320</v>
      </c>
      <c r="B3762" t="s">
        <v>7675</v>
      </c>
      <c r="C3762" t="s">
        <v>208</v>
      </c>
      <c r="D3762" t="s">
        <v>206</v>
      </c>
      <c r="E3762" s="361" t="s">
        <v>5713</v>
      </c>
    </row>
    <row r="3763" spans="1:5" x14ac:dyDescent="0.25">
      <c r="A3763">
        <v>39321</v>
      </c>
      <c r="B3763" t="s">
        <v>7676</v>
      </c>
      <c r="C3763" t="s">
        <v>208</v>
      </c>
      <c r="D3763" t="s">
        <v>206</v>
      </c>
      <c r="E3763" s="361" t="s">
        <v>7677</v>
      </c>
    </row>
    <row r="3764" spans="1:5" x14ac:dyDescent="0.25">
      <c r="A3764">
        <v>39322</v>
      </c>
      <c r="B3764" t="s">
        <v>7678</v>
      </c>
      <c r="C3764" t="s">
        <v>208</v>
      </c>
      <c r="D3764" t="s">
        <v>209</v>
      </c>
      <c r="E3764" s="361" t="s">
        <v>1839</v>
      </c>
    </row>
    <row r="3765" spans="1:5" x14ac:dyDescent="0.25">
      <c r="A3765">
        <v>39323</v>
      </c>
      <c r="B3765" t="s">
        <v>7679</v>
      </c>
      <c r="C3765" t="s">
        <v>214</v>
      </c>
      <c r="D3765" t="s">
        <v>206</v>
      </c>
      <c r="E3765" s="361" t="s">
        <v>7680</v>
      </c>
    </row>
    <row r="3766" spans="1:5" x14ac:dyDescent="0.25">
      <c r="A3766">
        <v>39324</v>
      </c>
      <c r="B3766" t="s">
        <v>7681</v>
      </c>
      <c r="C3766" t="s">
        <v>208</v>
      </c>
      <c r="D3766" t="s">
        <v>206</v>
      </c>
      <c r="E3766" s="361" t="s">
        <v>584</v>
      </c>
    </row>
    <row r="3767" spans="1:5" x14ac:dyDescent="0.25">
      <c r="A3767">
        <v>39325</v>
      </c>
      <c r="B3767" t="s">
        <v>7682</v>
      </c>
      <c r="C3767" t="s">
        <v>208</v>
      </c>
      <c r="D3767" t="s">
        <v>206</v>
      </c>
      <c r="E3767" s="361" t="s">
        <v>7683</v>
      </c>
    </row>
    <row r="3768" spans="1:5" x14ac:dyDescent="0.25">
      <c r="A3768">
        <v>39326</v>
      </c>
      <c r="B3768" t="s">
        <v>7684</v>
      </c>
      <c r="C3768" t="s">
        <v>208</v>
      </c>
      <c r="D3768" t="s">
        <v>206</v>
      </c>
      <c r="E3768" s="361" t="s">
        <v>7685</v>
      </c>
    </row>
    <row r="3769" spans="1:5" x14ac:dyDescent="0.25">
      <c r="A3769">
        <v>39327</v>
      </c>
      <c r="B3769" t="s">
        <v>7686</v>
      </c>
      <c r="C3769" t="s">
        <v>208</v>
      </c>
      <c r="D3769" t="s">
        <v>206</v>
      </c>
      <c r="E3769" s="361" t="s">
        <v>7687</v>
      </c>
    </row>
    <row r="3770" spans="1:5" x14ac:dyDescent="0.25">
      <c r="A3770">
        <v>39328</v>
      </c>
      <c r="B3770" t="s">
        <v>7688</v>
      </c>
      <c r="C3770" t="s">
        <v>213</v>
      </c>
      <c r="D3770" t="s">
        <v>206</v>
      </c>
      <c r="E3770" s="361" t="s">
        <v>5705</v>
      </c>
    </row>
    <row r="3771" spans="1:5" x14ac:dyDescent="0.25">
      <c r="A3771">
        <v>39329</v>
      </c>
      <c r="B3771" t="s">
        <v>7689</v>
      </c>
      <c r="C3771" t="s">
        <v>208</v>
      </c>
      <c r="D3771" t="s">
        <v>206</v>
      </c>
      <c r="E3771" s="361" t="s">
        <v>1842</v>
      </c>
    </row>
    <row r="3772" spans="1:5" x14ac:dyDescent="0.25">
      <c r="A3772">
        <v>39330</v>
      </c>
      <c r="B3772" t="s">
        <v>7690</v>
      </c>
      <c r="C3772" t="s">
        <v>208</v>
      </c>
      <c r="D3772" t="s">
        <v>206</v>
      </c>
      <c r="E3772" s="361" t="s">
        <v>1843</v>
      </c>
    </row>
    <row r="3773" spans="1:5" x14ac:dyDescent="0.25">
      <c r="A3773">
        <v>39331</v>
      </c>
      <c r="B3773" t="s">
        <v>7691</v>
      </c>
      <c r="C3773" t="s">
        <v>208</v>
      </c>
      <c r="D3773" t="s">
        <v>206</v>
      </c>
      <c r="E3773" s="361" t="s">
        <v>1844</v>
      </c>
    </row>
    <row r="3774" spans="1:5" x14ac:dyDescent="0.25">
      <c r="A3774">
        <v>39332</v>
      </c>
      <c r="B3774" t="s">
        <v>7692</v>
      </c>
      <c r="C3774" t="s">
        <v>208</v>
      </c>
      <c r="D3774" t="s">
        <v>206</v>
      </c>
      <c r="E3774" s="361" t="s">
        <v>1845</v>
      </c>
    </row>
    <row r="3775" spans="1:5" x14ac:dyDescent="0.25">
      <c r="A3775">
        <v>39333</v>
      </c>
      <c r="B3775" t="s">
        <v>7693</v>
      </c>
      <c r="C3775" t="s">
        <v>208</v>
      </c>
      <c r="D3775" t="s">
        <v>206</v>
      </c>
      <c r="E3775" s="361" t="s">
        <v>1846</v>
      </c>
    </row>
    <row r="3776" spans="1:5" x14ac:dyDescent="0.25">
      <c r="A3776">
        <v>39334</v>
      </c>
      <c r="B3776" t="s">
        <v>7694</v>
      </c>
      <c r="C3776" t="s">
        <v>208</v>
      </c>
      <c r="D3776" t="s">
        <v>206</v>
      </c>
      <c r="E3776" s="361" t="s">
        <v>652</v>
      </c>
    </row>
    <row r="3777" spans="1:5" x14ac:dyDescent="0.25">
      <c r="A3777">
        <v>39335</v>
      </c>
      <c r="B3777" t="s">
        <v>7695</v>
      </c>
      <c r="C3777" t="s">
        <v>208</v>
      </c>
      <c r="D3777" t="s">
        <v>206</v>
      </c>
      <c r="E3777" s="361" t="s">
        <v>1847</v>
      </c>
    </row>
    <row r="3778" spans="1:5" x14ac:dyDescent="0.25">
      <c r="A3778">
        <v>39336</v>
      </c>
      <c r="B3778" t="s">
        <v>7696</v>
      </c>
      <c r="C3778" t="s">
        <v>208</v>
      </c>
      <c r="D3778" t="s">
        <v>206</v>
      </c>
      <c r="E3778" s="361" t="s">
        <v>1843</v>
      </c>
    </row>
    <row r="3779" spans="1:5" x14ac:dyDescent="0.25">
      <c r="A3779">
        <v>39337</v>
      </c>
      <c r="B3779" t="s">
        <v>7697</v>
      </c>
      <c r="C3779" t="s">
        <v>208</v>
      </c>
      <c r="D3779" t="s">
        <v>206</v>
      </c>
      <c r="E3779" s="361" t="s">
        <v>1844</v>
      </c>
    </row>
    <row r="3780" spans="1:5" x14ac:dyDescent="0.25">
      <c r="A3780">
        <v>39338</v>
      </c>
      <c r="B3780" t="s">
        <v>7698</v>
      </c>
      <c r="C3780" t="s">
        <v>208</v>
      </c>
      <c r="D3780" t="s">
        <v>206</v>
      </c>
      <c r="E3780" s="361" t="s">
        <v>1845</v>
      </c>
    </row>
    <row r="3781" spans="1:5" x14ac:dyDescent="0.25">
      <c r="A3781">
        <v>39340</v>
      </c>
      <c r="B3781" t="s">
        <v>7699</v>
      </c>
      <c r="C3781" t="s">
        <v>208</v>
      </c>
      <c r="D3781" t="s">
        <v>206</v>
      </c>
      <c r="E3781" s="361" t="s">
        <v>545</v>
      </c>
    </row>
    <row r="3782" spans="1:5" x14ac:dyDescent="0.25">
      <c r="A3782">
        <v>39341</v>
      </c>
      <c r="B3782" t="s">
        <v>7700</v>
      </c>
      <c r="C3782" t="s">
        <v>208</v>
      </c>
      <c r="D3782" t="s">
        <v>206</v>
      </c>
      <c r="E3782" s="361" t="s">
        <v>1848</v>
      </c>
    </row>
    <row r="3783" spans="1:5" x14ac:dyDescent="0.25">
      <c r="A3783">
        <v>39342</v>
      </c>
      <c r="B3783" t="s">
        <v>7701</v>
      </c>
      <c r="C3783" t="s">
        <v>208</v>
      </c>
      <c r="D3783" t="s">
        <v>206</v>
      </c>
      <c r="E3783" s="361" t="s">
        <v>1848</v>
      </c>
    </row>
    <row r="3784" spans="1:5" x14ac:dyDescent="0.25">
      <c r="A3784">
        <v>39343</v>
      </c>
      <c r="B3784" t="s">
        <v>7702</v>
      </c>
      <c r="C3784" t="s">
        <v>208</v>
      </c>
      <c r="D3784" t="s">
        <v>206</v>
      </c>
      <c r="E3784" s="361" t="s">
        <v>1849</v>
      </c>
    </row>
    <row r="3785" spans="1:5" x14ac:dyDescent="0.25">
      <c r="A3785">
        <v>39344</v>
      </c>
      <c r="B3785" t="s">
        <v>7703</v>
      </c>
      <c r="C3785" t="s">
        <v>208</v>
      </c>
      <c r="D3785" t="s">
        <v>206</v>
      </c>
      <c r="E3785" s="361" t="s">
        <v>1850</v>
      </c>
    </row>
    <row r="3786" spans="1:5" x14ac:dyDescent="0.25">
      <c r="A3786">
        <v>39345</v>
      </c>
      <c r="B3786" t="s">
        <v>7704</v>
      </c>
      <c r="C3786" t="s">
        <v>208</v>
      </c>
      <c r="D3786" t="s">
        <v>206</v>
      </c>
      <c r="E3786" s="361" t="s">
        <v>1331</v>
      </c>
    </row>
    <row r="3787" spans="1:5" x14ac:dyDescent="0.25">
      <c r="A3787">
        <v>39346</v>
      </c>
      <c r="B3787" t="s">
        <v>7705</v>
      </c>
      <c r="C3787" t="s">
        <v>208</v>
      </c>
      <c r="D3787" t="s">
        <v>206</v>
      </c>
      <c r="E3787" s="361" t="s">
        <v>769</v>
      </c>
    </row>
    <row r="3788" spans="1:5" x14ac:dyDescent="0.25">
      <c r="A3788">
        <v>39350</v>
      </c>
      <c r="B3788" t="s">
        <v>7706</v>
      </c>
      <c r="C3788" t="s">
        <v>208</v>
      </c>
      <c r="D3788" t="s">
        <v>206</v>
      </c>
      <c r="E3788" s="361" t="s">
        <v>693</v>
      </c>
    </row>
    <row r="3789" spans="1:5" x14ac:dyDescent="0.25">
      <c r="A3789">
        <v>39351</v>
      </c>
      <c r="B3789" t="s">
        <v>7707</v>
      </c>
      <c r="C3789" t="s">
        <v>208</v>
      </c>
      <c r="D3789" t="s">
        <v>206</v>
      </c>
      <c r="E3789" s="361" t="s">
        <v>1851</v>
      </c>
    </row>
    <row r="3790" spans="1:5" x14ac:dyDescent="0.25">
      <c r="A3790">
        <v>39352</v>
      </c>
      <c r="B3790" t="s">
        <v>7708</v>
      </c>
      <c r="C3790" t="s">
        <v>208</v>
      </c>
      <c r="D3790" t="s">
        <v>206</v>
      </c>
      <c r="E3790" s="361" t="s">
        <v>769</v>
      </c>
    </row>
    <row r="3791" spans="1:5" x14ac:dyDescent="0.25">
      <c r="A3791">
        <v>39353</v>
      </c>
      <c r="B3791" t="s">
        <v>7709</v>
      </c>
      <c r="C3791" t="s">
        <v>208</v>
      </c>
      <c r="D3791" t="s">
        <v>209</v>
      </c>
      <c r="E3791" s="361" t="s">
        <v>1852</v>
      </c>
    </row>
    <row r="3792" spans="1:5" x14ac:dyDescent="0.25">
      <c r="A3792">
        <v>39354</v>
      </c>
      <c r="B3792" t="s">
        <v>7710</v>
      </c>
      <c r="C3792" t="s">
        <v>208</v>
      </c>
      <c r="D3792" t="s">
        <v>209</v>
      </c>
      <c r="E3792" s="361" t="s">
        <v>1373</v>
      </c>
    </row>
    <row r="3793" spans="1:5" x14ac:dyDescent="0.25">
      <c r="A3793">
        <v>39355</v>
      </c>
      <c r="B3793" t="s">
        <v>7711</v>
      </c>
      <c r="C3793" t="s">
        <v>208</v>
      </c>
      <c r="D3793" t="s">
        <v>209</v>
      </c>
      <c r="E3793" s="361" t="s">
        <v>1853</v>
      </c>
    </row>
    <row r="3794" spans="1:5" x14ac:dyDescent="0.25">
      <c r="A3794">
        <v>39356</v>
      </c>
      <c r="B3794" t="s">
        <v>7712</v>
      </c>
      <c r="C3794" t="s">
        <v>208</v>
      </c>
      <c r="D3794" t="s">
        <v>209</v>
      </c>
      <c r="E3794" s="361" t="s">
        <v>1854</v>
      </c>
    </row>
    <row r="3795" spans="1:5" x14ac:dyDescent="0.25">
      <c r="A3795">
        <v>39357</v>
      </c>
      <c r="B3795" t="s">
        <v>7713</v>
      </c>
      <c r="C3795" t="s">
        <v>208</v>
      </c>
      <c r="D3795" t="s">
        <v>209</v>
      </c>
      <c r="E3795" s="361" t="s">
        <v>1474</v>
      </c>
    </row>
    <row r="3796" spans="1:5" x14ac:dyDescent="0.25">
      <c r="A3796">
        <v>39358</v>
      </c>
      <c r="B3796" t="s">
        <v>7714</v>
      </c>
      <c r="C3796" t="s">
        <v>208</v>
      </c>
      <c r="D3796" t="s">
        <v>209</v>
      </c>
      <c r="E3796" s="361" t="s">
        <v>1855</v>
      </c>
    </row>
    <row r="3797" spans="1:5" x14ac:dyDescent="0.25">
      <c r="A3797">
        <v>39359</v>
      </c>
      <c r="B3797" t="s">
        <v>7715</v>
      </c>
      <c r="C3797" t="s">
        <v>208</v>
      </c>
      <c r="D3797" t="s">
        <v>209</v>
      </c>
      <c r="E3797" s="361" t="s">
        <v>1856</v>
      </c>
    </row>
    <row r="3798" spans="1:5" x14ac:dyDescent="0.25">
      <c r="A3798">
        <v>39360</v>
      </c>
      <c r="B3798" t="s">
        <v>7716</v>
      </c>
      <c r="C3798" t="s">
        <v>208</v>
      </c>
      <c r="D3798" t="s">
        <v>209</v>
      </c>
      <c r="E3798" s="361" t="s">
        <v>1857</v>
      </c>
    </row>
    <row r="3799" spans="1:5" x14ac:dyDescent="0.25">
      <c r="A3799">
        <v>39361</v>
      </c>
      <c r="B3799" t="s">
        <v>7717</v>
      </c>
      <c r="C3799" t="s">
        <v>208</v>
      </c>
      <c r="D3799" t="s">
        <v>206</v>
      </c>
      <c r="E3799" s="361" t="s">
        <v>7718</v>
      </c>
    </row>
    <row r="3800" spans="1:5" x14ac:dyDescent="0.25">
      <c r="A3800">
        <v>39362</v>
      </c>
      <c r="B3800" t="s">
        <v>7719</v>
      </c>
      <c r="C3800" t="s">
        <v>208</v>
      </c>
      <c r="D3800" t="s">
        <v>206</v>
      </c>
      <c r="E3800" s="361" t="s">
        <v>7720</v>
      </c>
    </row>
    <row r="3801" spans="1:5" x14ac:dyDescent="0.25">
      <c r="A3801">
        <v>39363</v>
      </c>
      <c r="B3801" t="s">
        <v>7721</v>
      </c>
      <c r="C3801" t="s">
        <v>208</v>
      </c>
      <c r="D3801" t="s">
        <v>206</v>
      </c>
      <c r="E3801" s="361" t="s">
        <v>7722</v>
      </c>
    </row>
    <row r="3802" spans="1:5" x14ac:dyDescent="0.25">
      <c r="A3802">
        <v>39364</v>
      </c>
      <c r="B3802" t="s">
        <v>7723</v>
      </c>
      <c r="C3802" t="s">
        <v>208</v>
      </c>
      <c r="D3802" t="s">
        <v>206</v>
      </c>
      <c r="E3802" s="361" t="s">
        <v>7724</v>
      </c>
    </row>
    <row r="3803" spans="1:5" x14ac:dyDescent="0.25">
      <c r="A3803">
        <v>39365</v>
      </c>
      <c r="B3803" t="s">
        <v>7725</v>
      </c>
      <c r="C3803" t="s">
        <v>208</v>
      </c>
      <c r="D3803" t="s">
        <v>206</v>
      </c>
      <c r="E3803" s="361" t="s">
        <v>7726</v>
      </c>
    </row>
    <row r="3804" spans="1:5" x14ac:dyDescent="0.25">
      <c r="A3804">
        <v>39366</v>
      </c>
      <c r="B3804" t="s">
        <v>7727</v>
      </c>
      <c r="C3804" t="s">
        <v>208</v>
      </c>
      <c r="D3804" t="s">
        <v>206</v>
      </c>
      <c r="E3804" s="361" t="s">
        <v>7728</v>
      </c>
    </row>
    <row r="3805" spans="1:5" x14ac:dyDescent="0.25">
      <c r="A3805">
        <v>39367</v>
      </c>
      <c r="B3805" t="s">
        <v>7729</v>
      </c>
      <c r="C3805" t="s">
        <v>208</v>
      </c>
      <c r="D3805" t="s">
        <v>206</v>
      </c>
      <c r="E3805" s="361" t="s">
        <v>7730</v>
      </c>
    </row>
    <row r="3806" spans="1:5" x14ac:dyDescent="0.25">
      <c r="A3806">
        <v>39374</v>
      </c>
      <c r="B3806" t="s">
        <v>7731</v>
      </c>
      <c r="C3806" t="s">
        <v>208</v>
      </c>
      <c r="D3806" t="s">
        <v>204</v>
      </c>
      <c r="E3806" s="361" t="s">
        <v>7732</v>
      </c>
    </row>
    <row r="3807" spans="1:5" x14ac:dyDescent="0.25">
      <c r="A3807">
        <v>39376</v>
      </c>
      <c r="B3807" t="s">
        <v>7733</v>
      </c>
      <c r="C3807" t="s">
        <v>208</v>
      </c>
      <c r="D3807" t="s">
        <v>206</v>
      </c>
      <c r="E3807" s="361" t="s">
        <v>1858</v>
      </c>
    </row>
    <row r="3808" spans="1:5" x14ac:dyDescent="0.25">
      <c r="A3808">
        <v>39377</v>
      </c>
      <c r="B3808" t="s">
        <v>7734</v>
      </c>
      <c r="C3808" t="s">
        <v>208</v>
      </c>
      <c r="D3808" t="s">
        <v>206</v>
      </c>
      <c r="E3808" s="361" t="s">
        <v>675</v>
      </c>
    </row>
    <row r="3809" spans="1:5" x14ac:dyDescent="0.25">
      <c r="A3809">
        <v>39378</v>
      </c>
      <c r="B3809" t="s">
        <v>7735</v>
      </c>
      <c r="C3809" t="s">
        <v>208</v>
      </c>
      <c r="D3809" t="s">
        <v>209</v>
      </c>
      <c r="E3809" s="361" t="s">
        <v>1859</v>
      </c>
    </row>
    <row r="3810" spans="1:5" x14ac:dyDescent="0.25">
      <c r="A3810">
        <v>39380</v>
      </c>
      <c r="B3810" t="s">
        <v>7736</v>
      </c>
      <c r="C3810" t="s">
        <v>208</v>
      </c>
      <c r="D3810" t="s">
        <v>209</v>
      </c>
      <c r="E3810" s="361" t="s">
        <v>1860</v>
      </c>
    </row>
    <row r="3811" spans="1:5" x14ac:dyDescent="0.25">
      <c r="A3811">
        <v>39381</v>
      </c>
      <c r="B3811" t="s">
        <v>7737</v>
      </c>
      <c r="C3811" t="s">
        <v>208</v>
      </c>
      <c r="D3811" t="s">
        <v>206</v>
      </c>
      <c r="E3811" s="361" t="s">
        <v>1861</v>
      </c>
    </row>
    <row r="3812" spans="1:5" x14ac:dyDescent="0.25">
      <c r="A3812">
        <v>39385</v>
      </c>
      <c r="B3812" t="s">
        <v>7738</v>
      </c>
      <c r="C3812" t="s">
        <v>208</v>
      </c>
      <c r="D3812" t="s">
        <v>206</v>
      </c>
      <c r="E3812" s="361" t="s">
        <v>1320</v>
      </c>
    </row>
    <row r="3813" spans="1:5" x14ac:dyDescent="0.25">
      <c r="A3813">
        <v>39386</v>
      </c>
      <c r="B3813" t="s">
        <v>7739</v>
      </c>
      <c r="C3813" t="s">
        <v>208</v>
      </c>
      <c r="D3813" t="s">
        <v>206</v>
      </c>
      <c r="E3813" s="361" t="s">
        <v>1429</v>
      </c>
    </row>
    <row r="3814" spans="1:5" x14ac:dyDescent="0.25">
      <c r="A3814">
        <v>39387</v>
      </c>
      <c r="B3814" t="s">
        <v>7740</v>
      </c>
      <c r="C3814" t="s">
        <v>208</v>
      </c>
      <c r="D3814" t="s">
        <v>206</v>
      </c>
      <c r="E3814" s="361" t="s">
        <v>7741</v>
      </c>
    </row>
    <row r="3815" spans="1:5" x14ac:dyDescent="0.25">
      <c r="A3815">
        <v>39388</v>
      </c>
      <c r="B3815" t="s">
        <v>7742</v>
      </c>
      <c r="C3815" t="s">
        <v>208</v>
      </c>
      <c r="D3815" t="s">
        <v>206</v>
      </c>
      <c r="E3815" s="361" t="s">
        <v>7743</v>
      </c>
    </row>
    <row r="3816" spans="1:5" x14ac:dyDescent="0.25">
      <c r="A3816">
        <v>39389</v>
      </c>
      <c r="B3816" t="s">
        <v>7744</v>
      </c>
      <c r="C3816" t="s">
        <v>208</v>
      </c>
      <c r="D3816" t="s">
        <v>206</v>
      </c>
      <c r="E3816" s="361" t="s">
        <v>2454</v>
      </c>
    </row>
    <row r="3817" spans="1:5" x14ac:dyDescent="0.25">
      <c r="A3817">
        <v>39390</v>
      </c>
      <c r="B3817" t="s">
        <v>7745</v>
      </c>
      <c r="C3817" t="s">
        <v>208</v>
      </c>
      <c r="D3817" t="s">
        <v>206</v>
      </c>
      <c r="E3817" s="361" t="s">
        <v>7746</v>
      </c>
    </row>
    <row r="3818" spans="1:5" x14ac:dyDescent="0.25">
      <c r="A3818">
        <v>39391</v>
      </c>
      <c r="B3818" t="s">
        <v>7747</v>
      </c>
      <c r="C3818" t="s">
        <v>208</v>
      </c>
      <c r="D3818" t="s">
        <v>206</v>
      </c>
      <c r="E3818" s="361" t="s">
        <v>7748</v>
      </c>
    </row>
    <row r="3819" spans="1:5" x14ac:dyDescent="0.25">
      <c r="A3819">
        <v>39392</v>
      </c>
      <c r="B3819" t="s">
        <v>7749</v>
      </c>
      <c r="C3819" t="s">
        <v>208</v>
      </c>
      <c r="D3819" t="s">
        <v>209</v>
      </c>
      <c r="E3819" s="361" t="s">
        <v>1863</v>
      </c>
    </row>
    <row r="3820" spans="1:5" x14ac:dyDescent="0.25">
      <c r="A3820">
        <v>39393</v>
      </c>
      <c r="B3820" t="s">
        <v>7750</v>
      </c>
      <c r="C3820" t="s">
        <v>208</v>
      </c>
      <c r="D3820" t="s">
        <v>209</v>
      </c>
      <c r="E3820" s="361" t="s">
        <v>1864</v>
      </c>
    </row>
    <row r="3821" spans="1:5" x14ac:dyDescent="0.25">
      <c r="A3821">
        <v>39394</v>
      </c>
      <c r="B3821" t="s">
        <v>7751</v>
      </c>
      <c r="C3821" t="s">
        <v>208</v>
      </c>
      <c r="D3821" t="s">
        <v>209</v>
      </c>
      <c r="E3821" s="361" t="s">
        <v>1865</v>
      </c>
    </row>
    <row r="3822" spans="1:5" x14ac:dyDescent="0.25">
      <c r="A3822">
        <v>39395</v>
      </c>
      <c r="B3822" t="s">
        <v>7752</v>
      </c>
      <c r="C3822" t="s">
        <v>208</v>
      </c>
      <c r="D3822" t="s">
        <v>209</v>
      </c>
      <c r="E3822" s="361" t="s">
        <v>1866</v>
      </c>
    </row>
    <row r="3823" spans="1:5" x14ac:dyDescent="0.25">
      <c r="A3823">
        <v>39396</v>
      </c>
      <c r="B3823" t="s">
        <v>7753</v>
      </c>
      <c r="C3823" t="s">
        <v>208</v>
      </c>
      <c r="D3823" t="s">
        <v>209</v>
      </c>
      <c r="E3823" s="361" t="s">
        <v>1867</v>
      </c>
    </row>
    <row r="3824" spans="1:5" x14ac:dyDescent="0.25">
      <c r="A3824">
        <v>39397</v>
      </c>
      <c r="B3824" t="s">
        <v>7754</v>
      </c>
      <c r="C3824" t="s">
        <v>207</v>
      </c>
      <c r="D3824" t="s">
        <v>206</v>
      </c>
      <c r="E3824" s="361" t="s">
        <v>7016</v>
      </c>
    </row>
    <row r="3825" spans="1:5" x14ac:dyDescent="0.25">
      <c r="A3825">
        <v>39398</v>
      </c>
      <c r="B3825" t="s">
        <v>7755</v>
      </c>
      <c r="C3825" t="s">
        <v>208</v>
      </c>
      <c r="D3825" t="s">
        <v>206</v>
      </c>
      <c r="E3825" s="361" t="s">
        <v>1868</v>
      </c>
    </row>
    <row r="3826" spans="1:5" x14ac:dyDescent="0.25">
      <c r="A3826">
        <v>39399</v>
      </c>
      <c r="B3826" t="s">
        <v>7756</v>
      </c>
      <c r="C3826" t="s">
        <v>208</v>
      </c>
      <c r="D3826" t="s">
        <v>209</v>
      </c>
      <c r="E3826" s="361" t="s">
        <v>1869</v>
      </c>
    </row>
    <row r="3827" spans="1:5" x14ac:dyDescent="0.25">
      <c r="A3827">
        <v>39400</v>
      </c>
      <c r="B3827" t="s">
        <v>7757</v>
      </c>
      <c r="C3827" t="s">
        <v>208</v>
      </c>
      <c r="D3827" t="s">
        <v>209</v>
      </c>
      <c r="E3827" s="361" t="s">
        <v>1870</v>
      </c>
    </row>
    <row r="3828" spans="1:5" x14ac:dyDescent="0.25">
      <c r="A3828">
        <v>39401</v>
      </c>
      <c r="B3828" t="s">
        <v>7758</v>
      </c>
      <c r="C3828" t="s">
        <v>208</v>
      </c>
      <c r="D3828" t="s">
        <v>209</v>
      </c>
      <c r="E3828" s="361" t="s">
        <v>1871</v>
      </c>
    </row>
    <row r="3829" spans="1:5" x14ac:dyDescent="0.25">
      <c r="A3829">
        <v>39402</v>
      </c>
      <c r="B3829" t="s">
        <v>7759</v>
      </c>
      <c r="C3829" t="s">
        <v>208</v>
      </c>
      <c r="D3829" t="s">
        <v>209</v>
      </c>
      <c r="E3829" s="361" t="s">
        <v>1872</v>
      </c>
    </row>
    <row r="3830" spans="1:5" x14ac:dyDescent="0.25">
      <c r="A3830">
        <v>39403</v>
      </c>
      <c r="B3830" t="s">
        <v>7760</v>
      </c>
      <c r="C3830" t="s">
        <v>208</v>
      </c>
      <c r="D3830" t="s">
        <v>209</v>
      </c>
      <c r="E3830" s="361" t="s">
        <v>1873</v>
      </c>
    </row>
    <row r="3831" spans="1:5" x14ac:dyDescent="0.25">
      <c r="A3831">
        <v>39404</v>
      </c>
      <c r="B3831" t="s">
        <v>7761</v>
      </c>
      <c r="C3831" t="s">
        <v>208</v>
      </c>
      <c r="D3831" t="s">
        <v>209</v>
      </c>
      <c r="E3831" s="361" t="s">
        <v>1874</v>
      </c>
    </row>
    <row r="3832" spans="1:5" x14ac:dyDescent="0.25">
      <c r="A3832">
        <v>39412</v>
      </c>
      <c r="B3832" t="s">
        <v>7762</v>
      </c>
      <c r="C3832" t="s">
        <v>214</v>
      </c>
      <c r="D3832" t="s">
        <v>204</v>
      </c>
      <c r="E3832" s="361" t="s">
        <v>3191</v>
      </c>
    </row>
    <row r="3833" spans="1:5" x14ac:dyDescent="0.25">
      <c r="A3833">
        <v>39413</v>
      </c>
      <c r="B3833" t="s">
        <v>7763</v>
      </c>
      <c r="C3833" t="s">
        <v>214</v>
      </c>
      <c r="D3833" t="s">
        <v>206</v>
      </c>
      <c r="E3833" s="361" t="s">
        <v>7764</v>
      </c>
    </row>
    <row r="3834" spans="1:5" x14ac:dyDescent="0.25">
      <c r="A3834">
        <v>39414</v>
      </c>
      <c r="B3834" t="s">
        <v>7765</v>
      </c>
      <c r="C3834" t="s">
        <v>214</v>
      </c>
      <c r="D3834" t="s">
        <v>206</v>
      </c>
      <c r="E3834" s="361" t="s">
        <v>7766</v>
      </c>
    </row>
    <row r="3835" spans="1:5" x14ac:dyDescent="0.25">
      <c r="A3835">
        <v>39415</v>
      </c>
      <c r="B3835" t="s">
        <v>7767</v>
      </c>
      <c r="C3835" t="s">
        <v>214</v>
      </c>
      <c r="D3835" t="s">
        <v>206</v>
      </c>
      <c r="E3835" s="361" t="s">
        <v>3797</v>
      </c>
    </row>
    <row r="3836" spans="1:5" x14ac:dyDescent="0.25">
      <c r="A3836">
        <v>39416</v>
      </c>
      <c r="B3836" t="s">
        <v>7768</v>
      </c>
      <c r="C3836" t="s">
        <v>214</v>
      </c>
      <c r="D3836" t="s">
        <v>206</v>
      </c>
      <c r="E3836" s="361" t="s">
        <v>1679</v>
      </c>
    </row>
    <row r="3837" spans="1:5" x14ac:dyDescent="0.25">
      <c r="A3837">
        <v>39417</v>
      </c>
      <c r="B3837" t="s">
        <v>7769</v>
      </c>
      <c r="C3837" t="s">
        <v>214</v>
      </c>
      <c r="D3837" t="s">
        <v>206</v>
      </c>
      <c r="E3837" s="361" t="s">
        <v>7770</v>
      </c>
    </row>
    <row r="3838" spans="1:5" x14ac:dyDescent="0.25">
      <c r="A3838">
        <v>39418</v>
      </c>
      <c r="B3838" t="s">
        <v>7771</v>
      </c>
      <c r="C3838" t="s">
        <v>213</v>
      </c>
      <c r="D3838" t="s">
        <v>206</v>
      </c>
      <c r="E3838" s="361" t="s">
        <v>1903</v>
      </c>
    </row>
    <row r="3839" spans="1:5" x14ac:dyDescent="0.25">
      <c r="A3839">
        <v>39419</v>
      </c>
      <c r="B3839" t="s">
        <v>7772</v>
      </c>
      <c r="C3839" t="s">
        <v>213</v>
      </c>
      <c r="D3839" t="s">
        <v>206</v>
      </c>
      <c r="E3839" s="361" t="s">
        <v>7773</v>
      </c>
    </row>
    <row r="3840" spans="1:5" x14ac:dyDescent="0.25">
      <c r="A3840">
        <v>39420</v>
      </c>
      <c r="B3840" t="s">
        <v>7774</v>
      </c>
      <c r="C3840" t="s">
        <v>213</v>
      </c>
      <c r="D3840" t="s">
        <v>206</v>
      </c>
      <c r="E3840" s="361" t="s">
        <v>649</v>
      </c>
    </row>
    <row r="3841" spans="1:5" x14ac:dyDescent="0.25">
      <c r="A3841">
        <v>39421</v>
      </c>
      <c r="B3841" t="s">
        <v>7775</v>
      </c>
      <c r="C3841" t="s">
        <v>213</v>
      </c>
      <c r="D3841" t="s">
        <v>206</v>
      </c>
      <c r="E3841" s="361" t="s">
        <v>1273</v>
      </c>
    </row>
    <row r="3842" spans="1:5" x14ac:dyDescent="0.25">
      <c r="A3842">
        <v>39422</v>
      </c>
      <c r="B3842" t="s">
        <v>7776</v>
      </c>
      <c r="C3842" t="s">
        <v>213</v>
      </c>
      <c r="D3842" t="s">
        <v>204</v>
      </c>
      <c r="E3842" s="361" t="s">
        <v>7777</v>
      </c>
    </row>
    <row r="3843" spans="1:5" x14ac:dyDescent="0.25">
      <c r="A3843">
        <v>39423</v>
      </c>
      <c r="B3843" t="s">
        <v>7778</v>
      </c>
      <c r="C3843" t="s">
        <v>213</v>
      </c>
      <c r="D3843" t="s">
        <v>206</v>
      </c>
      <c r="E3843" s="361" t="s">
        <v>2316</v>
      </c>
    </row>
    <row r="3844" spans="1:5" x14ac:dyDescent="0.25">
      <c r="A3844">
        <v>39424</v>
      </c>
      <c r="B3844" t="s">
        <v>7779</v>
      </c>
      <c r="C3844" t="s">
        <v>213</v>
      </c>
      <c r="D3844" t="s">
        <v>206</v>
      </c>
      <c r="E3844" s="361" t="s">
        <v>7780</v>
      </c>
    </row>
    <row r="3845" spans="1:5" x14ac:dyDescent="0.25">
      <c r="A3845">
        <v>39425</v>
      </c>
      <c r="B3845" t="s">
        <v>7781</v>
      </c>
      <c r="C3845" t="s">
        <v>213</v>
      </c>
      <c r="D3845" t="s">
        <v>206</v>
      </c>
      <c r="E3845" s="361" t="s">
        <v>7782</v>
      </c>
    </row>
    <row r="3846" spans="1:5" x14ac:dyDescent="0.25">
      <c r="A3846">
        <v>39426</v>
      </c>
      <c r="B3846" t="s">
        <v>7783</v>
      </c>
      <c r="C3846" t="s">
        <v>213</v>
      </c>
      <c r="D3846" t="s">
        <v>206</v>
      </c>
      <c r="E3846" s="361" t="s">
        <v>7784</v>
      </c>
    </row>
    <row r="3847" spans="1:5" x14ac:dyDescent="0.25">
      <c r="A3847">
        <v>39427</v>
      </c>
      <c r="B3847" t="s">
        <v>7785</v>
      </c>
      <c r="C3847" t="s">
        <v>213</v>
      </c>
      <c r="D3847" t="s">
        <v>206</v>
      </c>
      <c r="E3847" s="361" t="s">
        <v>838</v>
      </c>
    </row>
    <row r="3848" spans="1:5" x14ac:dyDescent="0.25">
      <c r="A3848">
        <v>39428</v>
      </c>
      <c r="B3848" t="s">
        <v>7786</v>
      </c>
      <c r="C3848" t="s">
        <v>213</v>
      </c>
      <c r="D3848" t="s">
        <v>206</v>
      </c>
      <c r="E3848" s="361" t="s">
        <v>7787</v>
      </c>
    </row>
    <row r="3849" spans="1:5" x14ac:dyDescent="0.25">
      <c r="A3849">
        <v>39429</v>
      </c>
      <c r="B3849" t="s">
        <v>7788</v>
      </c>
      <c r="C3849" t="s">
        <v>213</v>
      </c>
      <c r="D3849" t="s">
        <v>206</v>
      </c>
      <c r="E3849" s="361" t="s">
        <v>1691</v>
      </c>
    </row>
    <row r="3850" spans="1:5" x14ac:dyDescent="0.25">
      <c r="A3850">
        <v>39430</v>
      </c>
      <c r="B3850" t="s">
        <v>7789</v>
      </c>
      <c r="C3850" t="s">
        <v>208</v>
      </c>
      <c r="D3850" t="s">
        <v>206</v>
      </c>
      <c r="E3850" s="361" t="s">
        <v>3975</v>
      </c>
    </row>
    <row r="3851" spans="1:5" x14ac:dyDescent="0.25">
      <c r="A3851">
        <v>39431</v>
      </c>
      <c r="B3851" t="s">
        <v>7790</v>
      </c>
      <c r="C3851" t="s">
        <v>213</v>
      </c>
      <c r="D3851" t="s">
        <v>206</v>
      </c>
      <c r="E3851" s="361" t="s">
        <v>1878</v>
      </c>
    </row>
    <row r="3852" spans="1:5" x14ac:dyDescent="0.25">
      <c r="A3852">
        <v>39432</v>
      </c>
      <c r="B3852" t="s">
        <v>7791</v>
      </c>
      <c r="C3852" t="s">
        <v>213</v>
      </c>
      <c r="D3852" t="s">
        <v>206</v>
      </c>
      <c r="E3852" s="361" t="s">
        <v>1515</v>
      </c>
    </row>
    <row r="3853" spans="1:5" x14ac:dyDescent="0.25">
      <c r="A3853">
        <v>39433</v>
      </c>
      <c r="B3853" t="s">
        <v>7792</v>
      </c>
      <c r="C3853" t="s">
        <v>203</v>
      </c>
      <c r="D3853" t="s">
        <v>206</v>
      </c>
      <c r="E3853" s="361" t="s">
        <v>603</v>
      </c>
    </row>
    <row r="3854" spans="1:5" x14ac:dyDescent="0.25">
      <c r="A3854">
        <v>39434</v>
      </c>
      <c r="B3854" t="s">
        <v>7793</v>
      </c>
      <c r="C3854" t="s">
        <v>203</v>
      </c>
      <c r="D3854" t="s">
        <v>206</v>
      </c>
      <c r="E3854" s="361" t="s">
        <v>6116</v>
      </c>
    </row>
    <row r="3855" spans="1:5" x14ac:dyDescent="0.25">
      <c r="A3855">
        <v>39435</v>
      </c>
      <c r="B3855" t="s">
        <v>7794</v>
      </c>
      <c r="C3855" t="s">
        <v>208</v>
      </c>
      <c r="D3855" t="s">
        <v>209</v>
      </c>
      <c r="E3855" s="361" t="s">
        <v>1252</v>
      </c>
    </row>
    <row r="3856" spans="1:5" x14ac:dyDescent="0.25">
      <c r="A3856">
        <v>39436</v>
      </c>
      <c r="B3856" t="s">
        <v>7795</v>
      </c>
      <c r="C3856" t="s">
        <v>208</v>
      </c>
      <c r="D3856" t="s">
        <v>209</v>
      </c>
      <c r="E3856" s="361" t="s">
        <v>524</v>
      </c>
    </row>
    <row r="3857" spans="1:5" x14ac:dyDescent="0.25">
      <c r="A3857">
        <v>39437</v>
      </c>
      <c r="B3857" t="s">
        <v>7796</v>
      </c>
      <c r="C3857" t="s">
        <v>208</v>
      </c>
      <c r="D3857" t="s">
        <v>209</v>
      </c>
      <c r="E3857" s="361" t="s">
        <v>935</v>
      </c>
    </row>
    <row r="3858" spans="1:5" x14ac:dyDescent="0.25">
      <c r="A3858">
        <v>39438</v>
      </c>
      <c r="B3858" t="s">
        <v>7797</v>
      </c>
      <c r="C3858" t="s">
        <v>208</v>
      </c>
      <c r="D3858" t="s">
        <v>209</v>
      </c>
      <c r="E3858" s="361" t="s">
        <v>928</v>
      </c>
    </row>
    <row r="3859" spans="1:5" x14ac:dyDescent="0.25">
      <c r="A3859">
        <v>39439</v>
      </c>
      <c r="B3859" t="s">
        <v>7798</v>
      </c>
      <c r="C3859" t="s">
        <v>208</v>
      </c>
      <c r="D3859" t="s">
        <v>209</v>
      </c>
      <c r="E3859" s="361" t="s">
        <v>926</v>
      </c>
    </row>
    <row r="3860" spans="1:5" x14ac:dyDescent="0.25">
      <c r="A3860">
        <v>39440</v>
      </c>
      <c r="B3860" t="s">
        <v>7799</v>
      </c>
      <c r="C3860" t="s">
        <v>208</v>
      </c>
      <c r="D3860" t="s">
        <v>209</v>
      </c>
      <c r="E3860" s="361" t="s">
        <v>1879</v>
      </c>
    </row>
    <row r="3861" spans="1:5" x14ac:dyDescent="0.25">
      <c r="A3861">
        <v>39441</v>
      </c>
      <c r="B3861" t="s">
        <v>7800</v>
      </c>
      <c r="C3861" t="s">
        <v>208</v>
      </c>
      <c r="D3861" t="s">
        <v>209</v>
      </c>
      <c r="E3861" s="361" t="s">
        <v>1878</v>
      </c>
    </row>
    <row r="3862" spans="1:5" x14ac:dyDescent="0.25">
      <c r="A3862">
        <v>39442</v>
      </c>
      <c r="B3862" t="s">
        <v>7801</v>
      </c>
      <c r="C3862" t="s">
        <v>208</v>
      </c>
      <c r="D3862" t="s">
        <v>209</v>
      </c>
      <c r="E3862" s="361" t="s">
        <v>1880</v>
      </c>
    </row>
    <row r="3863" spans="1:5" x14ac:dyDescent="0.25">
      <c r="A3863">
        <v>39443</v>
      </c>
      <c r="B3863" t="s">
        <v>7802</v>
      </c>
      <c r="C3863" t="s">
        <v>208</v>
      </c>
      <c r="D3863" t="s">
        <v>209</v>
      </c>
      <c r="E3863" s="361" t="s">
        <v>1881</v>
      </c>
    </row>
    <row r="3864" spans="1:5" x14ac:dyDescent="0.25">
      <c r="A3864">
        <v>39445</v>
      </c>
      <c r="B3864" t="s">
        <v>7803</v>
      </c>
      <c r="C3864" t="s">
        <v>208</v>
      </c>
      <c r="D3864" t="s">
        <v>206</v>
      </c>
      <c r="E3864" s="361" t="s">
        <v>7804</v>
      </c>
    </row>
    <row r="3865" spans="1:5" x14ac:dyDescent="0.25">
      <c r="A3865">
        <v>39446</v>
      </c>
      <c r="B3865" t="s">
        <v>7805</v>
      </c>
      <c r="C3865" t="s">
        <v>208</v>
      </c>
      <c r="D3865" t="s">
        <v>206</v>
      </c>
      <c r="E3865" s="361" t="s">
        <v>7806</v>
      </c>
    </row>
    <row r="3866" spans="1:5" x14ac:dyDescent="0.25">
      <c r="A3866">
        <v>39447</v>
      </c>
      <c r="B3866" t="s">
        <v>7807</v>
      </c>
      <c r="C3866" t="s">
        <v>208</v>
      </c>
      <c r="D3866" t="s">
        <v>206</v>
      </c>
      <c r="E3866" s="361" t="s">
        <v>7808</v>
      </c>
    </row>
    <row r="3867" spans="1:5" x14ac:dyDescent="0.25">
      <c r="A3867">
        <v>39448</v>
      </c>
      <c r="B3867" t="s">
        <v>7809</v>
      </c>
      <c r="C3867" t="s">
        <v>208</v>
      </c>
      <c r="D3867" t="s">
        <v>206</v>
      </c>
      <c r="E3867" s="361" t="s">
        <v>7810</v>
      </c>
    </row>
    <row r="3868" spans="1:5" x14ac:dyDescent="0.25">
      <c r="A3868">
        <v>39449</v>
      </c>
      <c r="B3868" t="s">
        <v>7811</v>
      </c>
      <c r="C3868" t="s">
        <v>208</v>
      </c>
      <c r="D3868" t="s">
        <v>206</v>
      </c>
      <c r="E3868" s="361" t="s">
        <v>7812</v>
      </c>
    </row>
    <row r="3869" spans="1:5" x14ac:dyDescent="0.25">
      <c r="A3869">
        <v>39450</v>
      </c>
      <c r="B3869" t="s">
        <v>7813</v>
      </c>
      <c r="C3869" t="s">
        <v>208</v>
      </c>
      <c r="D3869" t="s">
        <v>206</v>
      </c>
      <c r="E3869" s="361" t="s">
        <v>7814</v>
      </c>
    </row>
    <row r="3870" spans="1:5" x14ac:dyDescent="0.25">
      <c r="A3870">
        <v>39451</v>
      </c>
      <c r="B3870" t="s">
        <v>7815</v>
      </c>
      <c r="C3870" t="s">
        <v>208</v>
      </c>
      <c r="D3870" t="s">
        <v>206</v>
      </c>
      <c r="E3870" s="361" t="s">
        <v>7816</v>
      </c>
    </row>
    <row r="3871" spans="1:5" x14ac:dyDescent="0.25">
      <c r="A3871">
        <v>39452</v>
      </c>
      <c r="B3871" t="s">
        <v>7817</v>
      </c>
      <c r="C3871" t="s">
        <v>208</v>
      </c>
      <c r="D3871" t="s">
        <v>206</v>
      </c>
      <c r="E3871" s="361" t="s">
        <v>7818</v>
      </c>
    </row>
    <row r="3872" spans="1:5" x14ac:dyDescent="0.25">
      <c r="A3872">
        <v>39455</v>
      </c>
      <c r="B3872" t="s">
        <v>7819</v>
      </c>
      <c r="C3872" t="s">
        <v>208</v>
      </c>
      <c r="D3872" t="s">
        <v>206</v>
      </c>
      <c r="E3872" s="361" t="s">
        <v>7820</v>
      </c>
    </row>
    <row r="3873" spans="1:5" x14ac:dyDescent="0.25">
      <c r="A3873">
        <v>39456</v>
      </c>
      <c r="B3873" t="s">
        <v>7821</v>
      </c>
      <c r="C3873" t="s">
        <v>208</v>
      </c>
      <c r="D3873" t="s">
        <v>206</v>
      </c>
      <c r="E3873" s="361" t="s">
        <v>7822</v>
      </c>
    </row>
    <row r="3874" spans="1:5" x14ac:dyDescent="0.25">
      <c r="A3874">
        <v>39457</v>
      </c>
      <c r="B3874" t="s">
        <v>7823</v>
      </c>
      <c r="C3874" t="s">
        <v>208</v>
      </c>
      <c r="D3874" t="s">
        <v>206</v>
      </c>
      <c r="E3874" s="361" t="s">
        <v>7824</v>
      </c>
    </row>
    <row r="3875" spans="1:5" x14ac:dyDescent="0.25">
      <c r="A3875">
        <v>39458</v>
      </c>
      <c r="B3875" t="s">
        <v>7825</v>
      </c>
      <c r="C3875" t="s">
        <v>208</v>
      </c>
      <c r="D3875" t="s">
        <v>206</v>
      </c>
      <c r="E3875" s="361" t="s">
        <v>7826</v>
      </c>
    </row>
    <row r="3876" spans="1:5" x14ac:dyDescent="0.25">
      <c r="A3876">
        <v>39459</v>
      </c>
      <c r="B3876" t="s">
        <v>7827</v>
      </c>
      <c r="C3876" t="s">
        <v>208</v>
      </c>
      <c r="D3876" t="s">
        <v>206</v>
      </c>
      <c r="E3876" s="361" t="s">
        <v>7828</v>
      </c>
    </row>
    <row r="3877" spans="1:5" x14ac:dyDescent="0.25">
      <c r="A3877">
        <v>39460</v>
      </c>
      <c r="B3877" t="s">
        <v>7829</v>
      </c>
      <c r="C3877" t="s">
        <v>208</v>
      </c>
      <c r="D3877" t="s">
        <v>206</v>
      </c>
      <c r="E3877" s="361" t="s">
        <v>7830</v>
      </c>
    </row>
    <row r="3878" spans="1:5" x14ac:dyDescent="0.25">
      <c r="A3878">
        <v>39461</v>
      </c>
      <c r="B3878" t="s">
        <v>7831</v>
      </c>
      <c r="C3878" t="s">
        <v>208</v>
      </c>
      <c r="D3878" t="s">
        <v>206</v>
      </c>
      <c r="E3878" s="361" t="s">
        <v>7832</v>
      </c>
    </row>
    <row r="3879" spans="1:5" x14ac:dyDescent="0.25">
      <c r="A3879">
        <v>39462</v>
      </c>
      <c r="B3879" t="s">
        <v>7833</v>
      </c>
      <c r="C3879" t="s">
        <v>208</v>
      </c>
      <c r="D3879" t="s">
        <v>206</v>
      </c>
      <c r="E3879" s="361" t="s">
        <v>7834</v>
      </c>
    </row>
    <row r="3880" spans="1:5" x14ac:dyDescent="0.25">
      <c r="A3880">
        <v>39463</v>
      </c>
      <c r="B3880" t="s">
        <v>7835</v>
      </c>
      <c r="C3880" t="s">
        <v>208</v>
      </c>
      <c r="D3880" t="s">
        <v>206</v>
      </c>
      <c r="E3880" s="361" t="s">
        <v>7836</v>
      </c>
    </row>
    <row r="3881" spans="1:5" x14ac:dyDescent="0.25">
      <c r="A3881">
        <v>39464</v>
      </c>
      <c r="B3881" t="s">
        <v>7837</v>
      </c>
      <c r="C3881" t="s">
        <v>208</v>
      </c>
      <c r="D3881" t="s">
        <v>206</v>
      </c>
      <c r="E3881" s="361" t="s">
        <v>7838</v>
      </c>
    </row>
    <row r="3882" spans="1:5" x14ac:dyDescent="0.25">
      <c r="A3882">
        <v>39465</v>
      </c>
      <c r="B3882" t="s">
        <v>7839</v>
      </c>
      <c r="C3882" t="s">
        <v>208</v>
      </c>
      <c r="D3882" t="s">
        <v>206</v>
      </c>
      <c r="E3882" s="361" t="s">
        <v>7840</v>
      </c>
    </row>
    <row r="3883" spans="1:5" x14ac:dyDescent="0.25">
      <c r="A3883">
        <v>39466</v>
      </c>
      <c r="B3883" t="s">
        <v>7841</v>
      </c>
      <c r="C3883" t="s">
        <v>208</v>
      </c>
      <c r="D3883" t="s">
        <v>206</v>
      </c>
      <c r="E3883" s="361" t="s">
        <v>7842</v>
      </c>
    </row>
    <row r="3884" spans="1:5" x14ac:dyDescent="0.25">
      <c r="A3884">
        <v>39467</v>
      </c>
      <c r="B3884" t="s">
        <v>7843</v>
      </c>
      <c r="C3884" t="s">
        <v>208</v>
      </c>
      <c r="D3884" t="s">
        <v>206</v>
      </c>
      <c r="E3884" s="361" t="s">
        <v>7844</v>
      </c>
    </row>
    <row r="3885" spans="1:5" x14ac:dyDescent="0.25">
      <c r="A3885">
        <v>39468</v>
      </c>
      <c r="B3885" t="s">
        <v>7845</v>
      </c>
      <c r="C3885" t="s">
        <v>208</v>
      </c>
      <c r="D3885" t="s">
        <v>206</v>
      </c>
      <c r="E3885" s="361" t="s">
        <v>7846</v>
      </c>
    </row>
    <row r="3886" spans="1:5" x14ac:dyDescent="0.25">
      <c r="A3886">
        <v>39469</v>
      </c>
      <c r="B3886" t="s">
        <v>7847</v>
      </c>
      <c r="C3886" t="s">
        <v>208</v>
      </c>
      <c r="D3886" t="s">
        <v>206</v>
      </c>
      <c r="E3886" s="361" t="s">
        <v>7848</v>
      </c>
    </row>
    <row r="3887" spans="1:5" x14ac:dyDescent="0.25">
      <c r="A3887">
        <v>39470</v>
      </c>
      <c r="B3887" t="s">
        <v>7849</v>
      </c>
      <c r="C3887" t="s">
        <v>208</v>
      </c>
      <c r="D3887" t="s">
        <v>206</v>
      </c>
      <c r="E3887" s="361" t="s">
        <v>7850</v>
      </c>
    </row>
    <row r="3888" spans="1:5" x14ac:dyDescent="0.25">
      <c r="A3888">
        <v>39471</v>
      </c>
      <c r="B3888" t="s">
        <v>7851</v>
      </c>
      <c r="C3888" t="s">
        <v>208</v>
      </c>
      <c r="D3888" t="s">
        <v>206</v>
      </c>
      <c r="E3888" s="361" t="s">
        <v>7852</v>
      </c>
    </row>
    <row r="3889" spans="1:5" x14ac:dyDescent="0.25">
      <c r="A3889">
        <v>39472</v>
      </c>
      <c r="B3889" t="s">
        <v>7853</v>
      </c>
      <c r="C3889" t="s">
        <v>208</v>
      </c>
      <c r="D3889" t="s">
        <v>206</v>
      </c>
      <c r="E3889" s="361" t="s">
        <v>7854</v>
      </c>
    </row>
    <row r="3890" spans="1:5" x14ac:dyDescent="0.25">
      <c r="A3890">
        <v>39473</v>
      </c>
      <c r="B3890" t="s">
        <v>7855</v>
      </c>
      <c r="C3890" t="s">
        <v>208</v>
      </c>
      <c r="D3890" t="s">
        <v>206</v>
      </c>
      <c r="E3890" s="361" t="s">
        <v>7856</v>
      </c>
    </row>
    <row r="3891" spans="1:5" x14ac:dyDescent="0.25">
      <c r="A3891">
        <v>39474</v>
      </c>
      <c r="B3891" t="s">
        <v>7857</v>
      </c>
      <c r="C3891" t="s">
        <v>208</v>
      </c>
      <c r="D3891" t="s">
        <v>206</v>
      </c>
      <c r="E3891" s="361" t="s">
        <v>7858</v>
      </c>
    </row>
    <row r="3892" spans="1:5" x14ac:dyDescent="0.25">
      <c r="A3892">
        <v>39475</v>
      </c>
      <c r="B3892" t="s">
        <v>7859</v>
      </c>
      <c r="C3892" t="s">
        <v>208</v>
      </c>
      <c r="D3892" t="s">
        <v>206</v>
      </c>
      <c r="E3892" s="361" t="s">
        <v>7860</v>
      </c>
    </row>
    <row r="3893" spans="1:5" x14ac:dyDescent="0.25">
      <c r="A3893">
        <v>39476</v>
      </c>
      <c r="B3893" t="s">
        <v>7861</v>
      </c>
      <c r="C3893" t="s">
        <v>208</v>
      </c>
      <c r="D3893" t="s">
        <v>206</v>
      </c>
      <c r="E3893" s="361" t="s">
        <v>7862</v>
      </c>
    </row>
    <row r="3894" spans="1:5" x14ac:dyDescent="0.25">
      <c r="A3894">
        <v>39477</v>
      </c>
      <c r="B3894" t="s">
        <v>7863</v>
      </c>
      <c r="C3894" t="s">
        <v>208</v>
      </c>
      <c r="D3894" t="s">
        <v>206</v>
      </c>
      <c r="E3894" s="361" t="s">
        <v>7864</v>
      </c>
    </row>
    <row r="3895" spans="1:5" x14ac:dyDescent="0.25">
      <c r="A3895">
        <v>39478</v>
      </c>
      <c r="B3895" t="s">
        <v>7865</v>
      </c>
      <c r="C3895" t="s">
        <v>208</v>
      </c>
      <c r="D3895" t="s">
        <v>206</v>
      </c>
      <c r="E3895" s="361" t="s">
        <v>7866</v>
      </c>
    </row>
    <row r="3896" spans="1:5" x14ac:dyDescent="0.25">
      <c r="A3896">
        <v>39479</v>
      </c>
      <c r="B3896" t="s">
        <v>7867</v>
      </c>
      <c r="C3896" t="s">
        <v>208</v>
      </c>
      <c r="D3896" t="s">
        <v>206</v>
      </c>
      <c r="E3896" s="361" t="s">
        <v>7868</v>
      </c>
    </row>
    <row r="3897" spans="1:5" x14ac:dyDescent="0.25">
      <c r="A3897">
        <v>39480</v>
      </c>
      <c r="B3897" t="s">
        <v>7869</v>
      </c>
      <c r="C3897" t="s">
        <v>208</v>
      </c>
      <c r="D3897" t="s">
        <v>206</v>
      </c>
      <c r="E3897" s="361" t="s">
        <v>7870</v>
      </c>
    </row>
    <row r="3898" spans="1:5" x14ac:dyDescent="0.25">
      <c r="A3898">
        <v>39481</v>
      </c>
      <c r="B3898" t="s">
        <v>7871</v>
      </c>
      <c r="C3898" t="s">
        <v>208</v>
      </c>
      <c r="D3898" t="s">
        <v>209</v>
      </c>
      <c r="E3898" s="361" t="s">
        <v>1785</v>
      </c>
    </row>
    <row r="3899" spans="1:5" x14ac:dyDescent="0.25">
      <c r="A3899">
        <v>39482</v>
      </c>
      <c r="B3899" t="s">
        <v>7872</v>
      </c>
      <c r="C3899" t="s">
        <v>208</v>
      </c>
      <c r="D3899" t="s">
        <v>206</v>
      </c>
      <c r="E3899" s="361" t="s">
        <v>7873</v>
      </c>
    </row>
    <row r="3900" spans="1:5" x14ac:dyDescent="0.25">
      <c r="A3900">
        <v>39484</v>
      </c>
      <c r="B3900" t="s">
        <v>7874</v>
      </c>
      <c r="C3900" t="s">
        <v>208</v>
      </c>
      <c r="D3900" t="s">
        <v>206</v>
      </c>
      <c r="E3900" s="361" t="s">
        <v>7873</v>
      </c>
    </row>
    <row r="3901" spans="1:5" x14ac:dyDescent="0.25">
      <c r="A3901">
        <v>39485</v>
      </c>
      <c r="B3901" t="s">
        <v>7875</v>
      </c>
      <c r="C3901" t="s">
        <v>208</v>
      </c>
      <c r="D3901" t="s">
        <v>206</v>
      </c>
      <c r="E3901" s="361" t="s">
        <v>7873</v>
      </c>
    </row>
    <row r="3902" spans="1:5" x14ac:dyDescent="0.25">
      <c r="A3902">
        <v>39486</v>
      </c>
      <c r="B3902" t="s">
        <v>7876</v>
      </c>
      <c r="C3902" t="s">
        <v>208</v>
      </c>
      <c r="D3902" t="s">
        <v>206</v>
      </c>
      <c r="E3902" s="361" t="s">
        <v>7877</v>
      </c>
    </row>
    <row r="3903" spans="1:5" x14ac:dyDescent="0.25">
      <c r="A3903">
        <v>39488</v>
      </c>
      <c r="B3903" t="s">
        <v>7878</v>
      </c>
      <c r="C3903" t="s">
        <v>208</v>
      </c>
      <c r="D3903" t="s">
        <v>206</v>
      </c>
      <c r="E3903" s="361" t="s">
        <v>7879</v>
      </c>
    </row>
    <row r="3904" spans="1:5" x14ac:dyDescent="0.25">
      <c r="A3904">
        <v>39489</v>
      </c>
      <c r="B3904" t="s">
        <v>7880</v>
      </c>
      <c r="C3904" t="s">
        <v>208</v>
      </c>
      <c r="D3904" t="s">
        <v>206</v>
      </c>
      <c r="E3904" s="361" t="s">
        <v>7881</v>
      </c>
    </row>
    <row r="3905" spans="1:5" x14ac:dyDescent="0.25">
      <c r="A3905">
        <v>39490</v>
      </c>
      <c r="B3905" t="s">
        <v>7882</v>
      </c>
      <c r="C3905" t="s">
        <v>208</v>
      </c>
      <c r="D3905" t="s">
        <v>206</v>
      </c>
      <c r="E3905" s="361" t="s">
        <v>7883</v>
      </c>
    </row>
    <row r="3906" spans="1:5" x14ac:dyDescent="0.25">
      <c r="A3906">
        <v>39492</v>
      </c>
      <c r="B3906" t="s">
        <v>7884</v>
      </c>
      <c r="C3906" t="s">
        <v>208</v>
      </c>
      <c r="D3906" t="s">
        <v>206</v>
      </c>
      <c r="E3906" s="361" t="s">
        <v>7885</v>
      </c>
    </row>
    <row r="3907" spans="1:5" x14ac:dyDescent="0.25">
      <c r="A3907">
        <v>39493</v>
      </c>
      <c r="B3907" t="s">
        <v>7886</v>
      </c>
      <c r="C3907" t="s">
        <v>208</v>
      </c>
      <c r="D3907" t="s">
        <v>206</v>
      </c>
      <c r="E3907" s="361" t="s">
        <v>7887</v>
      </c>
    </row>
    <row r="3908" spans="1:5" x14ac:dyDescent="0.25">
      <c r="A3908">
        <v>39494</v>
      </c>
      <c r="B3908" t="s">
        <v>7888</v>
      </c>
      <c r="C3908" t="s">
        <v>208</v>
      </c>
      <c r="D3908" t="s">
        <v>206</v>
      </c>
      <c r="E3908" s="361" t="s">
        <v>7889</v>
      </c>
    </row>
    <row r="3909" spans="1:5" x14ac:dyDescent="0.25">
      <c r="A3909">
        <v>39495</v>
      </c>
      <c r="B3909" t="s">
        <v>7890</v>
      </c>
      <c r="C3909" t="s">
        <v>208</v>
      </c>
      <c r="D3909" t="s">
        <v>206</v>
      </c>
      <c r="E3909" s="361" t="s">
        <v>7891</v>
      </c>
    </row>
    <row r="3910" spans="1:5" x14ac:dyDescent="0.25">
      <c r="A3910">
        <v>39496</v>
      </c>
      <c r="B3910" t="s">
        <v>7892</v>
      </c>
      <c r="C3910" t="s">
        <v>208</v>
      </c>
      <c r="D3910" t="s">
        <v>206</v>
      </c>
      <c r="E3910" s="361" t="s">
        <v>7893</v>
      </c>
    </row>
    <row r="3911" spans="1:5" x14ac:dyDescent="0.25">
      <c r="A3911">
        <v>39497</v>
      </c>
      <c r="B3911" t="s">
        <v>7894</v>
      </c>
      <c r="C3911" t="s">
        <v>208</v>
      </c>
      <c r="D3911" t="s">
        <v>206</v>
      </c>
      <c r="E3911" s="361" t="s">
        <v>7895</v>
      </c>
    </row>
    <row r="3912" spans="1:5" x14ac:dyDescent="0.25">
      <c r="A3912">
        <v>39498</v>
      </c>
      <c r="B3912" t="s">
        <v>7896</v>
      </c>
      <c r="C3912" t="s">
        <v>208</v>
      </c>
      <c r="D3912" t="s">
        <v>206</v>
      </c>
      <c r="E3912" s="361" t="s">
        <v>7897</v>
      </c>
    </row>
    <row r="3913" spans="1:5" x14ac:dyDescent="0.25">
      <c r="A3913">
        <v>39499</v>
      </c>
      <c r="B3913" t="s">
        <v>7898</v>
      </c>
      <c r="C3913" t="s">
        <v>208</v>
      </c>
      <c r="D3913" t="s">
        <v>206</v>
      </c>
      <c r="E3913" s="361" t="s">
        <v>7899</v>
      </c>
    </row>
    <row r="3914" spans="1:5" x14ac:dyDescent="0.25">
      <c r="A3914">
        <v>39500</v>
      </c>
      <c r="B3914" t="s">
        <v>7900</v>
      </c>
      <c r="C3914" t="s">
        <v>208</v>
      </c>
      <c r="D3914" t="s">
        <v>206</v>
      </c>
      <c r="E3914" s="361" t="s">
        <v>7901</v>
      </c>
    </row>
    <row r="3915" spans="1:5" x14ac:dyDescent="0.25">
      <c r="A3915">
        <v>39501</v>
      </c>
      <c r="B3915" t="s">
        <v>7902</v>
      </c>
      <c r="C3915" t="s">
        <v>208</v>
      </c>
      <c r="D3915" t="s">
        <v>206</v>
      </c>
      <c r="E3915" s="361" t="s">
        <v>7903</v>
      </c>
    </row>
    <row r="3916" spans="1:5" x14ac:dyDescent="0.25">
      <c r="A3916">
        <v>39502</v>
      </c>
      <c r="B3916" t="s">
        <v>7904</v>
      </c>
      <c r="C3916" t="s">
        <v>208</v>
      </c>
      <c r="D3916" t="s">
        <v>206</v>
      </c>
      <c r="E3916" s="361" t="s">
        <v>7905</v>
      </c>
    </row>
    <row r="3917" spans="1:5" x14ac:dyDescent="0.25">
      <c r="A3917">
        <v>39503</v>
      </c>
      <c r="B3917" t="s">
        <v>7906</v>
      </c>
      <c r="C3917" t="s">
        <v>208</v>
      </c>
      <c r="D3917" t="s">
        <v>206</v>
      </c>
      <c r="E3917" s="361" t="s">
        <v>7907</v>
      </c>
    </row>
    <row r="3918" spans="1:5" x14ac:dyDescent="0.25">
      <c r="A3918">
        <v>39504</v>
      </c>
      <c r="B3918" t="s">
        <v>7908</v>
      </c>
      <c r="C3918" t="s">
        <v>208</v>
      </c>
      <c r="D3918" t="s">
        <v>206</v>
      </c>
      <c r="E3918" s="361" t="s">
        <v>7909</v>
      </c>
    </row>
    <row r="3919" spans="1:5" x14ac:dyDescent="0.25">
      <c r="A3919">
        <v>39505</v>
      </c>
      <c r="B3919" t="s">
        <v>7910</v>
      </c>
      <c r="C3919" t="s">
        <v>208</v>
      </c>
      <c r="D3919" t="s">
        <v>206</v>
      </c>
      <c r="E3919" s="361" t="s">
        <v>7911</v>
      </c>
    </row>
    <row r="3920" spans="1:5" x14ac:dyDescent="0.25">
      <c r="A3920">
        <v>39507</v>
      </c>
      <c r="B3920" t="s">
        <v>7912</v>
      </c>
      <c r="C3920" t="s">
        <v>214</v>
      </c>
      <c r="D3920" t="s">
        <v>206</v>
      </c>
      <c r="E3920" s="361" t="s">
        <v>5480</v>
      </c>
    </row>
    <row r="3921" spans="1:5" x14ac:dyDescent="0.25">
      <c r="A3921">
        <v>39508</v>
      </c>
      <c r="B3921" t="s">
        <v>7913</v>
      </c>
      <c r="C3921" t="s">
        <v>214</v>
      </c>
      <c r="D3921" t="s">
        <v>206</v>
      </c>
      <c r="E3921" s="361" t="s">
        <v>707</v>
      </c>
    </row>
    <row r="3922" spans="1:5" x14ac:dyDescent="0.25">
      <c r="A3922">
        <v>39509</v>
      </c>
      <c r="B3922" t="s">
        <v>7914</v>
      </c>
      <c r="C3922" t="s">
        <v>214</v>
      </c>
      <c r="D3922" t="s">
        <v>206</v>
      </c>
      <c r="E3922" s="361" t="s">
        <v>555</v>
      </c>
    </row>
    <row r="3923" spans="1:5" x14ac:dyDescent="0.25">
      <c r="A3923">
        <v>39510</v>
      </c>
      <c r="B3923" t="s">
        <v>7915</v>
      </c>
      <c r="C3923" t="s">
        <v>208</v>
      </c>
      <c r="D3923" t="s">
        <v>209</v>
      </c>
      <c r="E3923" s="361" t="s">
        <v>1882</v>
      </c>
    </row>
    <row r="3924" spans="1:5" x14ac:dyDescent="0.25">
      <c r="A3924">
        <v>39511</v>
      </c>
      <c r="B3924" t="s">
        <v>7916</v>
      </c>
      <c r="C3924" t="s">
        <v>214</v>
      </c>
      <c r="D3924" t="s">
        <v>209</v>
      </c>
      <c r="E3924" s="361" t="s">
        <v>1883</v>
      </c>
    </row>
    <row r="3925" spans="1:5" x14ac:dyDescent="0.25">
      <c r="A3925">
        <v>39512</v>
      </c>
      <c r="B3925" t="s">
        <v>7917</v>
      </c>
      <c r="C3925" t="s">
        <v>214</v>
      </c>
      <c r="D3925" t="s">
        <v>209</v>
      </c>
      <c r="E3925" s="361" t="s">
        <v>1884</v>
      </c>
    </row>
    <row r="3926" spans="1:5" x14ac:dyDescent="0.25">
      <c r="A3926">
        <v>39513</v>
      </c>
      <c r="B3926" t="s">
        <v>7918</v>
      </c>
      <c r="C3926" t="s">
        <v>214</v>
      </c>
      <c r="D3926" t="s">
        <v>209</v>
      </c>
      <c r="E3926" s="361" t="s">
        <v>602</v>
      </c>
    </row>
    <row r="3927" spans="1:5" x14ac:dyDescent="0.25">
      <c r="A3927">
        <v>39514</v>
      </c>
      <c r="B3927" t="s">
        <v>7919</v>
      </c>
      <c r="C3927" t="s">
        <v>208</v>
      </c>
      <c r="D3927" t="s">
        <v>209</v>
      </c>
      <c r="E3927" s="361" t="s">
        <v>1885</v>
      </c>
    </row>
    <row r="3928" spans="1:5" x14ac:dyDescent="0.25">
      <c r="A3928">
        <v>39515</v>
      </c>
      <c r="B3928" t="s">
        <v>7920</v>
      </c>
      <c r="C3928" t="s">
        <v>208</v>
      </c>
      <c r="D3928" t="s">
        <v>209</v>
      </c>
      <c r="E3928" s="361" t="s">
        <v>1886</v>
      </c>
    </row>
    <row r="3929" spans="1:5" x14ac:dyDescent="0.25">
      <c r="A3929">
        <v>39516</v>
      </c>
      <c r="B3929" t="s">
        <v>7921</v>
      </c>
      <c r="C3929" t="s">
        <v>208</v>
      </c>
      <c r="D3929" t="s">
        <v>209</v>
      </c>
      <c r="E3929" s="361" t="s">
        <v>1887</v>
      </c>
    </row>
    <row r="3930" spans="1:5" x14ac:dyDescent="0.25">
      <c r="A3930">
        <v>39517</v>
      </c>
      <c r="B3930" t="s">
        <v>7922</v>
      </c>
      <c r="C3930" t="s">
        <v>214</v>
      </c>
      <c r="D3930" t="s">
        <v>206</v>
      </c>
      <c r="E3930" s="361" t="s">
        <v>7923</v>
      </c>
    </row>
    <row r="3931" spans="1:5" x14ac:dyDescent="0.25">
      <c r="A3931">
        <v>39518</v>
      </c>
      <c r="B3931" t="s">
        <v>7924</v>
      </c>
      <c r="C3931" t="s">
        <v>214</v>
      </c>
      <c r="D3931" t="s">
        <v>206</v>
      </c>
      <c r="E3931" s="361" t="s">
        <v>7925</v>
      </c>
    </row>
    <row r="3932" spans="1:5" x14ac:dyDescent="0.25">
      <c r="A3932">
        <v>39520</v>
      </c>
      <c r="B3932" t="s">
        <v>7926</v>
      </c>
      <c r="C3932" t="s">
        <v>214</v>
      </c>
      <c r="D3932" t="s">
        <v>206</v>
      </c>
      <c r="E3932" s="361" t="s">
        <v>7927</v>
      </c>
    </row>
    <row r="3933" spans="1:5" x14ac:dyDescent="0.25">
      <c r="A3933">
        <v>39521</v>
      </c>
      <c r="B3933" t="s">
        <v>7928</v>
      </c>
      <c r="C3933" t="s">
        <v>214</v>
      </c>
      <c r="D3933" t="s">
        <v>206</v>
      </c>
      <c r="E3933" s="361" t="s">
        <v>7929</v>
      </c>
    </row>
    <row r="3934" spans="1:5" x14ac:dyDescent="0.25">
      <c r="A3934">
        <v>39522</v>
      </c>
      <c r="B3934" t="s">
        <v>7930</v>
      </c>
      <c r="C3934" t="s">
        <v>214</v>
      </c>
      <c r="D3934" t="s">
        <v>206</v>
      </c>
      <c r="E3934" s="361" t="s">
        <v>7931</v>
      </c>
    </row>
    <row r="3935" spans="1:5" x14ac:dyDescent="0.25">
      <c r="A3935">
        <v>39523</v>
      </c>
      <c r="B3935" t="s">
        <v>7932</v>
      </c>
      <c r="C3935" t="s">
        <v>208</v>
      </c>
      <c r="D3935" t="s">
        <v>206</v>
      </c>
      <c r="E3935" s="361" t="s">
        <v>7933</v>
      </c>
    </row>
    <row r="3936" spans="1:5" x14ac:dyDescent="0.25">
      <c r="A3936">
        <v>39548</v>
      </c>
      <c r="B3936" t="s">
        <v>7934</v>
      </c>
      <c r="C3936" t="s">
        <v>208</v>
      </c>
      <c r="D3936" t="s">
        <v>206</v>
      </c>
      <c r="E3936" s="361" t="s">
        <v>7935</v>
      </c>
    </row>
    <row r="3937" spans="1:5" x14ac:dyDescent="0.25">
      <c r="A3937">
        <v>39551</v>
      </c>
      <c r="B3937" t="s">
        <v>7936</v>
      </c>
      <c r="C3937" t="s">
        <v>208</v>
      </c>
      <c r="D3937" t="s">
        <v>206</v>
      </c>
      <c r="E3937" s="361" t="s">
        <v>7937</v>
      </c>
    </row>
    <row r="3938" spans="1:5" x14ac:dyDescent="0.25">
      <c r="A3938">
        <v>39554</v>
      </c>
      <c r="B3938" t="s">
        <v>7938</v>
      </c>
      <c r="C3938" t="s">
        <v>208</v>
      </c>
      <c r="D3938" t="s">
        <v>206</v>
      </c>
      <c r="E3938" s="361" t="s">
        <v>7939</v>
      </c>
    </row>
    <row r="3939" spans="1:5" x14ac:dyDescent="0.25">
      <c r="A3939">
        <v>39555</v>
      </c>
      <c r="B3939" t="s">
        <v>7940</v>
      </c>
      <c r="C3939" t="s">
        <v>208</v>
      </c>
      <c r="D3939" t="s">
        <v>206</v>
      </c>
      <c r="E3939" s="361" t="s">
        <v>7941</v>
      </c>
    </row>
    <row r="3940" spans="1:5" x14ac:dyDescent="0.25">
      <c r="A3940">
        <v>39556</v>
      </c>
      <c r="B3940" t="s">
        <v>7942</v>
      </c>
      <c r="C3940" t="s">
        <v>208</v>
      </c>
      <c r="D3940" t="s">
        <v>206</v>
      </c>
      <c r="E3940" s="361" t="s">
        <v>7943</v>
      </c>
    </row>
    <row r="3941" spans="1:5" x14ac:dyDescent="0.25">
      <c r="A3941">
        <v>39557</v>
      </c>
      <c r="B3941" t="s">
        <v>7944</v>
      </c>
      <c r="C3941" t="s">
        <v>208</v>
      </c>
      <c r="D3941" t="s">
        <v>206</v>
      </c>
      <c r="E3941" s="361" t="s">
        <v>7945</v>
      </c>
    </row>
    <row r="3942" spans="1:5" x14ac:dyDescent="0.25">
      <c r="A3942">
        <v>39559</v>
      </c>
      <c r="B3942" t="s">
        <v>7946</v>
      </c>
      <c r="C3942" t="s">
        <v>208</v>
      </c>
      <c r="D3942" t="s">
        <v>206</v>
      </c>
      <c r="E3942" s="361" t="s">
        <v>7947</v>
      </c>
    </row>
    <row r="3943" spans="1:5" x14ac:dyDescent="0.25">
      <c r="A3943">
        <v>39560</v>
      </c>
      <c r="B3943" t="s">
        <v>7948</v>
      </c>
      <c r="C3943" t="s">
        <v>208</v>
      </c>
      <c r="D3943" t="s">
        <v>206</v>
      </c>
      <c r="E3943" s="361" t="s">
        <v>7949</v>
      </c>
    </row>
    <row r="3944" spans="1:5" x14ac:dyDescent="0.25">
      <c r="A3944">
        <v>39561</v>
      </c>
      <c r="B3944" t="s">
        <v>7950</v>
      </c>
      <c r="C3944" t="s">
        <v>208</v>
      </c>
      <c r="D3944" t="s">
        <v>206</v>
      </c>
      <c r="E3944" s="361" t="s">
        <v>7951</v>
      </c>
    </row>
    <row r="3945" spans="1:5" x14ac:dyDescent="0.25">
      <c r="A3945">
        <v>39566</v>
      </c>
      <c r="B3945" t="s">
        <v>7952</v>
      </c>
      <c r="C3945" t="s">
        <v>214</v>
      </c>
      <c r="D3945" t="s">
        <v>206</v>
      </c>
      <c r="E3945" s="361" t="s">
        <v>7097</v>
      </c>
    </row>
    <row r="3946" spans="1:5" x14ac:dyDescent="0.25">
      <c r="A3946">
        <v>39567</v>
      </c>
      <c r="B3946" t="s">
        <v>7953</v>
      </c>
      <c r="C3946" t="s">
        <v>214</v>
      </c>
      <c r="D3946" t="s">
        <v>206</v>
      </c>
      <c r="E3946" s="361" t="s">
        <v>7954</v>
      </c>
    </row>
    <row r="3947" spans="1:5" x14ac:dyDescent="0.25">
      <c r="A3947">
        <v>39569</v>
      </c>
      <c r="B3947" t="s">
        <v>7955</v>
      </c>
      <c r="C3947" t="s">
        <v>213</v>
      </c>
      <c r="D3947" t="s">
        <v>206</v>
      </c>
      <c r="E3947" s="361" t="s">
        <v>797</v>
      </c>
    </row>
    <row r="3948" spans="1:5" x14ac:dyDescent="0.25">
      <c r="A3948">
        <v>39570</v>
      </c>
      <c r="B3948" t="s">
        <v>7956</v>
      </c>
      <c r="C3948" t="s">
        <v>213</v>
      </c>
      <c r="D3948" t="s">
        <v>206</v>
      </c>
      <c r="E3948" s="361" t="s">
        <v>6880</v>
      </c>
    </row>
    <row r="3949" spans="1:5" x14ac:dyDescent="0.25">
      <c r="A3949">
        <v>39571</v>
      </c>
      <c r="B3949" t="s">
        <v>7957</v>
      </c>
      <c r="C3949" t="s">
        <v>213</v>
      </c>
      <c r="D3949" t="s">
        <v>206</v>
      </c>
      <c r="E3949" s="361" t="s">
        <v>7340</v>
      </c>
    </row>
    <row r="3950" spans="1:5" x14ac:dyDescent="0.25">
      <c r="A3950">
        <v>39572</v>
      </c>
      <c r="B3950" t="s">
        <v>7958</v>
      </c>
      <c r="C3950" t="s">
        <v>213</v>
      </c>
      <c r="D3950" t="s">
        <v>206</v>
      </c>
      <c r="E3950" s="361" t="s">
        <v>1667</v>
      </c>
    </row>
    <row r="3951" spans="1:5" x14ac:dyDescent="0.25">
      <c r="A3951">
        <v>39573</v>
      </c>
      <c r="B3951" t="s">
        <v>7959</v>
      </c>
      <c r="C3951" t="s">
        <v>208</v>
      </c>
      <c r="D3951" t="s">
        <v>206</v>
      </c>
      <c r="E3951" s="361" t="s">
        <v>1595</v>
      </c>
    </row>
    <row r="3952" spans="1:5" x14ac:dyDescent="0.25">
      <c r="A3952">
        <v>39574</v>
      </c>
      <c r="B3952" t="s">
        <v>7960</v>
      </c>
      <c r="C3952" t="s">
        <v>208</v>
      </c>
      <c r="D3952" t="s">
        <v>206</v>
      </c>
      <c r="E3952" s="361" t="s">
        <v>1663</v>
      </c>
    </row>
    <row r="3953" spans="1:5" x14ac:dyDescent="0.25">
      <c r="A3953">
        <v>39577</v>
      </c>
      <c r="B3953" t="s">
        <v>7961</v>
      </c>
      <c r="C3953" t="s">
        <v>208</v>
      </c>
      <c r="D3953" t="s">
        <v>206</v>
      </c>
      <c r="E3953" s="361" t="s">
        <v>7962</v>
      </c>
    </row>
    <row r="3954" spans="1:5" x14ac:dyDescent="0.25">
      <c r="A3954">
        <v>39578</v>
      </c>
      <c r="B3954" t="s">
        <v>7963</v>
      </c>
      <c r="C3954" t="s">
        <v>208</v>
      </c>
      <c r="D3954" t="s">
        <v>206</v>
      </c>
      <c r="E3954" s="361" t="s">
        <v>7964</v>
      </c>
    </row>
    <row r="3955" spans="1:5" x14ac:dyDescent="0.25">
      <c r="A3955">
        <v>39579</v>
      </c>
      <c r="B3955" t="s">
        <v>7965</v>
      </c>
      <c r="C3955" t="s">
        <v>208</v>
      </c>
      <c r="D3955" t="s">
        <v>206</v>
      </c>
      <c r="E3955" s="361" t="s">
        <v>7966</v>
      </c>
    </row>
    <row r="3956" spans="1:5" x14ac:dyDescent="0.25">
      <c r="A3956">
        <v>39580</v>
      </c>
      <c r="B3956" t="s">
        <v>7967</v>
      </c>
      <c r="C3956" t="s">
        <v>208</v>
      </c>
      <c r="D3956" t="s">
        <v>206</v>
      </c>
      <c r="E3956" s="361" t="s">
        <v>7968</v>
      </c>
    </row>
    <row r="3957" spans="1:5" x14ac:dyDescent="0.25">
      <c r="A3957">
        <v>39584</v>
      </c>
      <c r="B3957" t="s">
        <v>7969</v>
      </c>
      <c r="C3957" t="s">
        <v>208</v>
      </c>
      <c r="D3957" t="s">
        <v>209</v>
      </c>
      <c r="E3957" s="361" t="s">
        <v>7970</v>
      </c>
    </row>
    <row r="3958" spans="1:5" x14ac:dyDescent="0.25">
      <c r="A3958">
        <v>39585</v>
      </c>
      <c r="B3958" t="s">
        <v>7971</v>
      </c>
      <c r="C3958" t="s">
        <v>208</v>
      </c>
      <c r="D3958" t="s">
        <v>209</v>
      </c>
      <c r="E3958" s="361" t="s">
        <v>7972</v>
      </c>
    </row>
    <row r="3959" spans="1:5" x14ac:dyDescent="0.25">
      <c r="A3959">
        <v>39586</v>
      </c>
      <c r="B3959" t="s">
        <v>7973</v>
      </c>
      <c r="C3959" t="s">
        <v>208</v>
      </c>
      <c r="D3959" t="s">
        <v>209</v>
      </c>
      <c r="E3959" s="361" t="s">
        <v>7974</v>
      </c>
    </row>
    <row r="3960" spans="1:5" x14ac:dyDescent="0.25">
      <c r="A3960">
        <v>39587</v>
      </c>
      <c r="B3960" t="s">
        <v>7975</v>
      </c>
      <c r="C3960" t="s">
        <v>208</v>
      </c>
      <c r="D3960" t="s">
        <v>209</v>
      </c>
      <c r="E3960" s="361" t="s">
        <v>7976</v>
      </c>
    </row>
    <row r="3961" spans="1:5" x14ac:dyDescent="0.25">
      <c r="A3961">
        <v>39588</v>
      </c>
      <c r="B3961" t="s">
        <v>7977</v>
      </c>
      <c r="C3961" t="s">
        <v>208</v>
      </c>
      <c r="D3961" t="s">
        <v>209</v>
      </c>
      <c r="E3961" s="361" t="s">
        <v>7978</v>
      </c>
    </row>
    <row r="3962" spans="1:5" x14ac:dyDescent="0.25">
      <c r="A3962">
        <v>39590</v>
      </c>
      <c r="B3962" t="s">
        <v>7979</v>
      </c>
      <c r="C3962" t="s">
        <v>208</v>
      </c>
      <c r="D3962" t="s">
        <v>209</v>
      </c>
      <c r="E3962" s="361" t="s">
        <v>7980</v>
      </c>
    </row>
    <row r="3963" spans="1:5" x14ac:dyDescent="0.25">
      <c r="A3963">
        <v>39592</v>
      </c>
      <c r="B3963" t="s">
        <v>7981</v>
      </c>
      <c r="C3963" t="s">
        <v>208</v>
      </c>
      <c r="D3963" t="s">
        <v>209</v>
      </c>
      <c r="E3963" s="361" t="s">
        <v>7982</v>
      </c>
    </row>
    <row r="3964" spans="1:5" x14ac:dyDescent="0.25">
      <c r="A3964">
        <v>39593</v>
      </c>
      <c r="B3964" t="s">
        <v>7983</v>
      </c>
      <c r="C3964" t="s">
        <v>208</v>
      </c>
      <c r="D3964" t="s">
        <v>209</v>
      </c>
      <c r="E3964" s="361" t="s">
        <v>7976</v>
      </c>
    </row>
    <row r="3965" spans="1:5" x14ac:dyDescent="0.25">
      <c r="A3965">
        <v>39594</v>
      </c>
      <c r="B3965" t="s">
        <v>7984</v>
      </c>
      <c r="C3965" t="s">
        <v>208</v>
      </c>
      <c r="D3965" t="s">
        <v>209</v>
      </c>
      <c r="E3965" s="361" t="s">
        <v>1888</v>
      </c>
    </row>
    <row r="3966" spans="1:5" x14ac:dyDescent="0.25">
      <c r="A3966">
        <v>39595</v>
      </c>
      <c r="B3966" t="s">
        <v>7985</v>
      </c>
      <c r="C3966" t="s">
        <v>208</v>
      </c>
      <c r="D3966" t="s">
        <v>209</v>
      </c>
      <c r="E3966" s="361" t="s">
        <v>1889</v>
      </c>
    </row>
    <row r="3967" spans="1:5" x14ac:dyDescent="0.25">
      <c r="A3967">
        <v>39596</v>
      </c>
      <c r="B3967" t="s">
        <v>7986</v>
      </c>
      <c r="C3967" t="s">
        <v>208</v>
      </c>
      <c r="D3967" t="s">
        <v>209</v>
      </c>
      <c r="E3967" s="361" t="s">
        <v>1890</v>
      </c>
    </row>
    <row r="3968" spans="1:5" x14ac:dyDescent="0.25">
      <c r="A3968">
        <v>39597</v>
      </c>
      <c r="B3968" t="s">
        <v>7987</v>
      </c>
      <c r="C3968" t="s">
        <v>208</v>
      </c>
      <c r="D3968" t="s">
        <v>209</v>
      </c>
      <c r="E3968" s="361" t="s">
        <v>1891</v>
      </c>
    </row>
    <row r="3969" spans="1:5" x14ac:dyDescent="0.25">
      <c r="A3969">
        <v>39598</v>
      </c>
      <c r="B3969" t="s">
        <v>7988</v>
      </c>
      <c r="C3969" t="s">
        <v>213</v>
      </c>
      <c r="D3969" t="s">
        <v>206</v>
      </c>
      <c r="E3969" s="361" t="s">
        <v>877</v>
      </c>
    </row>
    <row r="3970" spans="1:5" x14ac:dyDescent="0.25">
      <c r="A3970">
        <v>39599</v>
      </c>
      <c r="B3970" t="s">
        <v>7989</v>
      </c>
      <c r="C3970" t="s">
        <v>213</v>
      </c>
      <c r="D3970" t="s">
        <v>206</v>
      </c>
      <c r="E3970" s="361" t="s">
        <v>1329</v>
      </c>
    </row>
    <row r="3971" spans="1:5" x14ac:dyDescent="0.25">
      <c r="A3971">
        <v>39600</v>
      </c>
      <c r="B3971" t="s">
        <v>7990</v>
      </c>
      <c r="C3971" t="s">
        <v>208</v>
      </c>
      <c r="D3971" t="s">
        <v>206</v>
      </c>
      <c r="E3971" s="361" t="s">
        <v>7991</v>
      </c>
    </row>
    <row r="3972" spans="1:5" x14ac:dyDescent="0.25">
      <c r="A3972">
        <v>39601</v>
      </c>
      <c r="B3972" t="s">
        <v>7992</v>
      </c>
      <c r="C3972" t="s">
        <v>208</v>
      </c>
      <c r="D3972" t="s">
        <v>206</v>
      </c>
      <c r="E3972" s="361" t="s">
        <v>7993</v>
      </c>
    </row>
    <row r="3973" spans="1:5" x14ac:dyDescent="0.25">
      <c r="A3973">
        <v>39602</v>
      </c>
      <c r="B3973" t="s">
        <v>7994</v>
      </c>
      <c r="C3973" t="s">
        <v>208</v>
      </c>
      <c r="D3973" t="s">
        <v>206</v>
      </c>
      <c r="E3973" s="361" t="s">
        <v>7995</v>
      </c>
    </row>
    <row r="3974" spans="1:5" x14ac:dyDescent="0.25">
      <c r="A3974">
        <v>39603</v>
      </c>
      <c r="B3974" t="s">
        <v>7996</v>
      </c>
      <c r="C3974" t="s">
        <v>208</v>
      </c>
      <c r="D3974" t="s">
        <v>206</v>
      </c>
      <c r="E3974" s="361" t="s">
        <v>722</v>
      </c>
    </row>
    <row r="3975" spans="1:5" x14ac:dyDescent="0.25">
      <c r="A3975">
        <v>39604</v>
      </c>
      <c r="B3975" t="s">
        <v>7997</v>
      </c>
      <c r="C3975" t="s">
        <v>208</v>
      </c>
      <c r="D3975" t="s">
        <v>206</v>
      </c>
      <c r="E3975" s="361" t="s">
        <v>7998</v>
      </c>
    </row>
    <row r="3976" spans="1:5" x14ac:dyDescent="0.25">
      <c r="A3976">
        <v>39605</v>
      </c>
      <c r="B3976" t="s">
        <v>7999</v>
      </c>
      <c r="C3976" t="s">
        <v>208</v>
      </c>
      <c r="D3976" t="s">
        <v>206</v>
      </c>
      <c r="E3976" s="361" t="s">
        <v>8000</v>
      </c>
    </row>
    <row r="3977" spans="1:5" x14ac:dyDescent="0.25">
      <c r="A3977">
        <v>39606</v>
      </c>
      <c r="B3977" t="s">
        <v>8001</v>
      </c>
      <c r="C3977" t="s">
        <v>208</v>
      </c>
      <c r="D3977" t="s">
        <v>206</v>
      </c>
      <c r="E3977" s="361" t="s">
        <v>532</v>
      </c>
    </row>
    <row r="3978" spans="1:5" x14ac:dyDescent="0.25">
      <c r="A3978">
        <v>39607</v>
      </c>
      <c r="B3978" t="s">
        <v>8002</v>
      </c>
      <c r="C3978" t="s">
        <v>208</v>
      </c>
      <c r="D3978" t="s">
        <v>206</v>
      </c>
      <c r="E3978" s="361" t="s">
        <v>6662</v>
      </c>
    </row>
    <row r="3979" spans="1:5" x14ac:dyDescent="0.25">
      <c r="A3979">
        <v>39608</v>
      </c>
      <c r="B3979" t="s">
        <v>8003</v>
      </c>
      <c r="C3979" t="s">
        <v>208</v>
      </c>
      <c r="D3979" t="s">
        <v>206</v>
      </c>
      <c r="E3979" s="361" t="s">
        <v>8004</v>
      </c>
    </row>
    <row r="3980" spans="1:5" x14ac:dyDescent="0.25">
      <c r="A3980">
        <v>39609</v>
      </c>
      <c r="B3980" t="s">
        <v>8005</v>
      </c>
      <c r="C3980" t="s">
        <v>208</v>
      </c>
      <c r="D3980" t="s">
        <v>206</v>
      </c>
      <c r="E3980" s="361" t="s">
        <v>8006</v>
      </c>
    </row>
    <row r="3981" spans="1:5" x14ac:dyDescent="0.25">
      <c r="A3981">
        <v>39610</v>
      </c>
      <c r="B3981" t="s">
        <v>8007</v>
      </c>
      <c r="C3981" t="s">
        <v>208</v>
      </c>
      <c r="D3981" t="s">
        <v>206</v>
      </c>
      <c r="E3981" s="361" t="s">
        <v>8008</v>
      </c>
    </row>
    <row r="3982" spans="1:5" x14ac:dyDescent="0.25">
      <c r="A3982">
        <v>39611</v>
      </c>
      <c r="B3982" t="s">
        <v>8009</v>
      </c>
      <c r="C3982" t="s">
        <v>208</v>
      </c>
      <c r="D3982" t="s">
        <v>206</v>
      </c>
      <c r="E3982" s="361" t="s">
        <v>8010</v>
      </c>
    </row>
    <row r="3983" spans="1:5" x14ac:dyDescent="0.25">
      <c r="A3983">
        <v>39612</v>
      </c>
      <c r="B3983" t="s">
        <v>8011</v>
      </c>
      <c r="C3983" t="s">
        <v>208</v>
      </c>
      <c r="D3983" t="s">
        <v>206</v>
      </c>
      <c r="E3983" s="361" t="s">
        <v>8012</v>
      </c>
    </row>
    <row r="3984" spans="1:5" x14ac:dyDescent="0.25">
      <c r="A3984">
        <v>39613</v>
      </c>
      <c r="B3984" t="s">
        <v>8013</v>
      </c>
      <c r="C3984" t="s">
        <v>208</v>
      </c>
      <c r="D3984" t="s">
        <v>206</v>
      </c>
      <c r="E3984" s="361" t="s">
        <v>8014</v>
      </c>
    </row>
    <row r="3985" spans="1:5" x14ac:dyDescent="0.25">
      <c r="A3985">
        <v>39614</v>
      </c>
      <c r="B3985" t="s">
        <v>8015</v>
      </c>
      <c r="C3985" t="s">
        <v>208</v>
      </c>
      <c r="D3985" t="s">
        <v>206</v>
      </c>
      <c r="E3985" s="361" t="s">
        <v>8016</v>
      </c>
    </row>
    <row r="3986" spans="1:5" x14ac:dyDescent="0.25">
      <c r="A3986">
        <v>39615</v>
      </c>
      <c r="B3986" t="s">
        <v>8017</v>
      </c>
      <c r="C3986" t="s">
        <v>208</v>
      </c>
      <c r="D3986" t="s">
        <v>206</v>
      </c>
      <c r="E3986" s="361" t="s">
        <v>8018</v>
      </c>
    </row>
    <row r="3987" spans="1:5" x14ac:dyDescent="0.25">
      <c r="A3987">
        <v>39616</v>
      </c>
      <c r="B3987" t="s">
        <v>8019</v>
      </c>
      <c r="C3987" t="s">
        <v>208</v>
      </c>
      <c r="D3987" t="s">
        <v>204</v>
      </c>
      <c r="E3987" s="361" t="s">
        <v>8020</v>
      </c>
    </row>
    <row r="3988" spans="1:5" x14ac:dyDescent="0.25">
      <c r="A3988">
        <v>39618</v>
      </c>
      <c r="B3988" t="s">
        <v>8021</v>
      </c>
      <c r="C3988" t="s">
        <v>208</v>
      </c>
      <c r="D3988" t="s">
        <v>206</v>
      </c>
      <c r="E3988" s="361" t="s">
        <v>8022</v>
      </c>
    </row>
    <row r="3989" spans="1:5" x14ac:dyDescent="0.25">
      <c r="A3989">
        <v>39619</v>
      </c>
      <c r="B3989" t="s">
        <v>8023</v>
      </c>
      <c r="C3989" t="s">
        <v>208</v>
      </c>
      <c r="D3989" t="s">
        <v>206</v>
      </c>
      <c r="E3989" s="361" t="s">
        <v>8024</v>
      </c>
    </row>
    <row r="3990" spans="1:5" x14ac:dyDescent="0.25">
      <c r="A3990">
        <v>39620</v>
      </c>
      <c r="B3990" t="s">
        <v>8025</v>
      </c>
      <c r="C3990" t="s">
        <v>208</v>
      </c>
      <c r="D3990" t="s">
        <v>206</v>
      </c>
      <c r="E3990" s="361" t="s">
        <v>8026</v>
      </c>
    </row>
    <row r="3991" spans="1:5" x14ac:dyDescent="0.25">
      <c r="A3991">
        <v>39621</v>
      </c>
      <c r="B3991" t="s">
        <v>8027</v>
      </c>
      <c r="C3991" t="s">
        <v>219</v>
      </c>
      <c r="D3991" t="s">
        <v>206</v>
      </c>
      <c r="E3991" s="361" t="s">
        <v>8028</v>
      </c>
    </row>
    <row r="3992" spans="1:5" x14ac:dyDescent="0.25">
      <c r="A3992">
        <v>39623</v>
      </c>
      <c r="B3992" t="s">
        <v>8029</v>
      </c>
      <c r="C3992" t="s">
        <v>208</v>
      </c>
      <c r="D3992" t="s">
        <v>206</v>
      </c>
      <c r="E3992" s="361" t="s">
        <v>8030</v>
      </c>
    </row>
    <row r="3993" spans="1:5" x14ac:dyDescent="0.25">
      <c r="A3993">
        <v>39624</v>
      </c>
      <c r="B3993" t="s">
        <v>8031</v>
      </c>
      <c r="C3993" t="s">
        <v>219</v>
      </c>
      <c r="D3993" t="s">
        <v>206</v>
      </c>
      <c r="E3993" s="361" t="s">
        <v>8032</v>
      </c>
    </row>
    <row r="3994" spans="1:5" x14ac:dyDescent="0.25">
      <c r="A3994">
        <v>39628</v>
      </c>
      <c r="B3994" t="s">
        <v>8033</v>
      </c>
      <c r="C3994" t="s">
        <v>208</v>
      </c>
      <c r="D3994" t="s">
        <v>209</v>
      </c>
      <c r="E3994" s="361" t="s">
        <v>1893</v>
      </c>
    </row>
    <row r="3995" spans="1:5" x14ac:dyDescent="0.25">
      <c r="A3995">
        <v>39634</v>
      </c>
      <c r="B3995" t="s">
        <v>8034</v>
      </c>
      <c r="C3995" t="s">
        <v>213</v>
      </c>
      <c r="D3995" t="s">
        <v>206</v>
      </c>
      <c r="E3995" s="361" t="s">
        <v>8035</v>
      </c>
    </row>
    <row r="3996" spans="1:5" x14ac:dyDescent="0.25">
      <c r="A3996">
        <v>39635</v>
      </c>
      <c r="B3996" t="s">
        <v>8036</v>
      </c>
      <c r="C3996" t="s">
        <v>214</v>
      </c>
      <c r="D3996" t="s">
        <v>209</v>
      </c>
      <c r="E3996" s="361" t="s">
        <v>1894</v>
      </c>
    </row>
    <row r="3997" spans="1:5" x14ac:dyDescent="0.25">
      <c r="A3997">
        <v>39636</v>
      </c>
      <c r="B3997" t="s">
        <v>8037</v>
      </c>
      <c r="C3997" t="s">
        <v>214</v>
      </c>
      <c r="D3997" t="s">
        <v>209</v>
      </c>
      <c r="E3997" s="361" t="s">
        <v>1895</v>
      </c>
    </row>
    <row r="3998" spans="1:5" x14ac:dyDescent="0.25">
      <c r="A3998">
        <v>39637</v>
      </c>
      <c r="B3998" t="s">
        <v>8038</v>
      </c>
      <c r="C3998" t="s">
        <v>214</v>
      </c>
      <c r="D3998" t="s">
        <v>206</v>
      </c>
      <c r="E3998" s="361" t="s">
        <v>1896</v>
      </c>
    </row>
    <row r="3999" spans="1:5" x14ac:dyDescent="0.25">
      <c r="A3999">
        <v>39638</v>
      </c>
      <c r="B3999" t="s">
        <v>8039</v>
      </c>
      <c r="C3999" t="s">
        <v>214</v>
      </c>
      <c r="D3999" t="s">
        <v>206</v>
      </c>
      <c r="E3999" s="361" t="s">
        <v>1897</v>
      </c>
    </row>
    <row r="4000" spans="1:5" x14ac:dyDescent="0.25">
      <c r="A4000">
        <v>39639</v>
      </c>
      <c r="B4000" t="s">
        <v>8040</v>
      </c>
      <c r="C4000" t="s">
        <v>214</v>
      </c>
      <c r="D4000" t="s">
        <v>206</v>
      </c>
      <c r="E4000" s="361" t="s">
        <v>1898</v>
      </c>
    </row>
    <row r="4001" spans="1:5" x14ac:dyDescent="0.25">
      <c r="A4001">
        <v>39640</v>
      </c>
      <c r="B4001" t="s">
        <v>8041</v>
      </c>
      <c r="C4001" t="s">
        <v>208</v>
      </c>
      <c r="D4001" t="s">
        <v>206</v>
      </c>
      <c r="E4001" s="361" t="s">
        <v>1324</v>
      </c>
    </row>
    <row r="4002" spans="1:5" x14ac:dyDescent="0.25">
      <c r="A4002">
        <v>39641</v>
      </c>
      <c r="B4002" t="s">
        <v>8042</v>
      </c>
      <c r="C4002" t="s">
        <v>208</v>
      </c>
      <c r="D4002" t="s">
        <v>206</v>
      </c>
      <c r="E4002" s="361" t="s">
        <v>2145</v>
      </c>
    </row>
    <row r="4003" spans="1:5" x14ac:dyDescent="0.25">
      <c r="A4003">
        <v>39642</v>
      </c>
      <c r="B4003" t="s">
        <v>8043</v>
      </c>
      <c r="C4003" t="s">
        <v>208</v>
      </c>
      <c r="D4003" t="s">
        <v>206</v>
      </c>
      <c r="E4003" s="361" t="s">
        <v>920</v>
      </c>
    </row>
    <row r="4004" spans="1:5" x14ac:dyDescent="0.25">
      <c r="A4004">
        <v>39643</v>
      </c>
      <c r="B4004" t="s">
        <v>8044</v>
      </c>
      <c r="C4004" t="s">
        <v>208</v>
      </c>
      <c r="D4004" t="s">
        <v>206</v>
      </c>
      <c r="E4004" s="361" t="s">
        <v>3134</v>
      </c>
    </row>
    <row r="4005" spans="1:5" x14ac:dyDescent="0.25">
      <c r="A4005">
        <v>39644</v>
      </c>
      <c r="B4005" t="s">
        <v>8045</v>
      </c>
      <c r="C4005" t="s">
        <v>208</v>
      </c>
      <c r="D4005" t="s">
        <v>206</v>
      </c>
      <c r="E4005" s="361" t="s">
        <v>1708</v>
      </c>
    </row>
    <row r="4006" spans="1:5" x14ac:dyDescent="0.25">
      <c r="A4006">
        <v>39645</v>
      </c>
      <c r="B4006" t="s">
        <v>8046</v>
      </c>
      <c r="C4006" t="s">
        <v>208</v>
      </c>
      <c r="D4006" t="s">
        <v>206</v>
      </c>
      <c r="E4006" s="361" t="s">
        <v>625</v>
      </c>
    </row>
    <row r="4007" spans="1:5" x14ac:dyDescent="0.25">
      <c r="A4007">
        <v>39660</v>
      </c>
      <c r="B4007" t="s">
        <v>8047</v>
      </c>
      <c r="C4007" t="s">
        <v>213</v>
      </c>
      <c r="D4007" t="s">
        <v>206</v>
      </c>
      <c r="E4007" s="361" t="s">
        <v>8048</v>
      </c>
    </row>
    <row r="4008" spans="1:5" x14ac:dyDescent="0.25">
      <c r="A4008">
        <v>39661</v>
      </c>
      <c r="B4008" t="s">
        <v>8049</v>
      </c>
      <c r="C4008" t="s">
        <v>213</v>
      </c>
      <c r="D4008" t="s">
        <v>206</v>
      </c>
      <c r="E4008" s="361" t="s">
        <v>1011</v>
      </c>
    </row>
    <row r="4009" spans="1:5" x14ac:dyDescent="0.25">
      <c r="A4009">
        <v>39662</v>
      </c>
      <c r="B4009" t="s">
        <v>8050</v>
      </c>
      <c r="C4009" t="s">
        <v>213</v>
      </c>
      <c r="D4009" t="s">
        <v>206</v>
      </c>
      <c r="E4009" s="361" t="s">
        <v>8051</v>
      </c>
    </row>
    <row r="4010" spans="1:5" x14ac:dyDescent="0.25">
      <c r="A4010">
        <v>39663</v>
      </c>
      <c r="B4010" t="s">
        <v>8052</v>
      </c>
      <c r="C4010" t="s">
        <v>213</v>
      </c>
      <c r="D4010" t="s">
        <v>206</v>
      </c>
      <c r="E4010" s="361" t="s">
        <v>8053</v>
      </c>
    </row>
    <row r="4011" spans="1:5" x14ac:dyDescent="0.25">
      <c r="A4011">
        <v>39664</v>
      </c>
      <c r="B4011" t="s">
        <v>8054</v>
      </c>
      <c r="C4011" t="s">
        <v>213</v>
      </c>
      <c r="D4011" t="s">
        <v>206</v>
      </c>
      <c r="E4011" s="361" t="s">
        <v>8055</v>
      </c>
    </row>
    <row r="4012" spans="1:5" x14ac:dyDescent="0.25">
      <c r="A4012">
        <v>39665</v>
      </c>
      <c r="B4012" t="s">
        <v>8056</v>
      </c>
      <c r="C4012" t="s">
        <v>213</v>
      </c>
      <c r="D4012" t="s">
        <v>206</v>
      </c>
      <c r="E4012" s="361" t="s">
        <v>8057</v>
      </c>
    </row>
    <row r="4013" spans="1:5" x14ac:dyDescent="0.25">
      <c r="A4013">
        <v>39666</v>
      </c>
      <c r="B4013" t="s">
        <v>8058</v>
      </c>
      <c r="C4013" t="s">
        <v>213</v>
      </c>
      <c r="D4013" t="s">
        <v>206</v>
      </c>
      <c r="E4013" s="361" t="s">
        <v>1701</v>
      </c>
    </row>
    <row r="4014" spans="1:5" x14ac:dyDescent="0.25">
      <c r="A4014">
        <v>39678</v>
      </c>
      <c r="B4014" t="s">
        <v>8059</v>
      </c>
      <c r="C4014" t="s">
        <v>208</v>
      </c>
      <c r="D4014" t="s">
        <v>206</v>
      </c>
      <c r="E4014" s="361" t="s">
        <v>1528</v>
      </c>
    </row>
    <row r="4015" spans="1:5" x14ac:dyDescent="0.25">
      <c r="A4015">
        <v>39679</v>
      </c>
      <c r="B4015" t="s">
        <v>8060</v>
      </c>
      <c r="C4015" t="s">
        <v>208</v>
      </c>
      <c r="D4015" t="s">
        <v>206</v>
      </c>
      <c r="E4015" s="361" t="s">
        <v>8061</v>
      </c>
    </row>
    <row r="4016" spans="1:5" x14ac:dyDescent="0.25">
      <c r="A4016">
        <v>39686</v>
      </c>
      <c r="B4016" t="s">
        <v>8062</v>
      </c>
      <c r="C4016" t="s">
        <v>208</v>
      </c>
      <c r="D4016" t="s">
        <v>206</v>
      </c>
      <c r="E4016" s="361" t="s">
        <v>8063</v>
      </c>
    </row>
    <row r="4017" spans="1:5" x14ac:dyDescent="0.25">
      <c r="A4017">
        <v>39690</v>
      </c>
      <c r="B4017" t="s">
        <v>8064</v>
      </c>
      <c r="C4017" t="s">
        <v>208</v>
      </c>
      <c r="D4017" t="s">
        <v>206</v>
      </c>
      <c r="E4017" s="361" t="s">
        <v>8065</v>
      </c>
    </row>
    <row r="4018" spans="1:5" x14ac:dyDescent="0.25">
      <c r="A4018">
        <v>39691</v>
      </c>
      <c r="B4018" t="s">
        <v>8066</v>
      </c>
      <c r="C4018" t="s">
        <v>208</v>
      </c>
      <c r="D4018" t="s">
        <v>206</v>
      </c>
      <c r="E4018" s="361" t="s">
        <v>8067</v>
      </c>
    </row>
    <row r="4019" spans="1:5" x14ac:dyDescent="0.25">
      <c r="A4019">
        <v>39692</v>
      </c>
      <c r="B4019" t="s">
        <v>8068</v>
      </c>
      <c r="C4019" t="s">
        <v>208</v>
      </c>
      <c r="D4019" t="s">
        <v>206</v>
      </c>
      <c r="E4019" s="361" t="s">
        <v>8069</v>
      </c>
    </row>
    <row r="4020" spans="1:5" x14ac:dyDescent="0.25">
      <c r="A4020">
        <v>39693</v>
      </c>
      <c r="B4020" t="s">
        <v>8070</v>
      </c>
      <c r="C4020" t="s">
        <v>208</v>
      </c>
      <c r="D4020" t="s">
        <v>206</v>
      </c>
      <c r="E4020" s="361" t="s">
        <v>8071</v>
      </c>
    </row>
    <row r="4021" spans="1:5" x14ac:dyDescent="0.25">
      <c r="A4021">
        <v>39694</v>
      </c>
      <c r="B4021" t="s">
        <v>8072</v>
      </c>
      <c r="C4021" t="s">
        <v>214</v>
      </c>
      <c r="D4021" t="s">
        <v>206</v>
      </c>
      <c r="E4021" s="361" t="s">
        <v>8073</v>
      </c>
    </row>
    <row r="4022" spans="1:5" x14ac:dyDescent="0.25">
      <c r="A4022">
        <v>39696</v>
      </c>
      <c r="B4022" t="s">
        <v>8074</v>
      </c>
      <c r="C4022" t="s">
        <v>214</v>
      </c>
      <c r="D4022" t="s">
        <v>204</v>
      </c>
      <c r="E4022" s="361" t="s">
        <v>8075</v>
      </c>
    </row>
    <row r="4023" spans="1:5" x14ac:dyDescent="0.25">
      <c r="A4023">
        <v>39699</v>
      </c>
      <c r="B4023" t="s">
        <v>8076</v>
      </c>
      <c r="C4023" t="s">
        <v>214</v>
      </c>
      <c r="D4023" t="s">
        <v>206</v>
      </c>
      <c r="E4023" s="361" t="s">
        <v>2289</v>
      </c>
    </row>
    <row r="4024" spans="1:5" x14ac:dyDescent="0.25">
      <c r="A4024">
        <v>39700</v>
      </c>
      <c r="B4024" t="s">
        <v>8077</v>
      </c>
      <c r="C4024" t="s">
        <v>214</v>
      </c>
      <c r="D4024" t="s">
        <v>206</v>
      </c>
      <c r="E4024" s="361" t="s">
        <v>8078</v>
      </c>
    </row>
    <row r="4025" spans="1:5" x14ac:dyDescent="0.25">
      <c r="A4025">
        <v>39701</v>
      </c>
      <c r="B4025" t="s">
        <v>8079</v>
      </c>
      <c r="C4025" t="s">
        <v>208</v>
      </c>
      <c r="D4025" t="s">
        <v>206</v>
      </c>
      <c r="E4025" s="361" t="s">
        <v>8080</v>
      </c>
    </row>
    <row r="4026" spans="1:5" x14ac:dyDescent="0.25">
      <c r="A4026">
        <v>39702</v>
      </c>
      <c r="B4026" t="s">
        <v>8081</v>
      </c>
      <c r="C4026" t="s">
        <v>208</v>
      </c>
      <c r="D4026" t="s">
        <v>206</v>
      </c>
      <c r="E4026" s="361" t="s">
        <v>8082</v>
      </c>
    </row>
    <row r="4027" spans="1:5" x14ac:dyDescent="0.25">
      <c r="A4027">
        <v>39707</v>
      </c>
      <c r="B4027" t="s">
        <v>8083</v>
      </c>
      <c r="C4027" t="s">
        <v>213</v>
      </c>
      <c r="D4027" t="s">
        <v>206</v>
      </c>
      <c r="E4027" s="361" t="s">
        <v>8084</v>
      </c>
    </row>
    <row r="4028" spans="1:5" x14ac:dyDescent="0.25">
      <c r="A4028">
        <v>39708</v>
      </c>
      <c r="B4028" t="s">
        <v>8085</v>
      </c>
      <c r="C4028" t="s">
        <v>213</v>
      </c>
      <c r="D4028" t="s">
        <v>206</v>
      </c>
      <c r="E4028" s="361" t="s">
        <v>999</v>
      </c>
    </row>
    <row r="4029" spans="1:5" x14ac:dyDescent="0.25">
      <c r="A4029">
        <v>39709</v>
      </c>
      <c r="B4029" t="s">
        <v>8086</v>
      </c>
      <c r="C4029" t="s">
        <v>213</v>
      </c>
      <c r="D4029" t="s">
        <v>206</v>
      </c>
      <c r="E4029" s="361" t="s">
        <v>1790</v>
      </c>
    </row>
    <row r="4030" spans="1:5" x14ac:dyDescent="0.25">
      <c r="A4030">
        <v>39710</v>
      </c>
      <c r="B4030" t="s">
        <v>8087</v>
      </c>
      <c r="C4030" t="s">
        <v>213</v>
      </c>
      <c r="D4030" t="s">
        <v>206</v>
      </c>
      <c r="E4030" s="361" t="s">
        <v>688</v>
      </c>
    </row>
    <row r="4031" spans="1:5" x14ac:dyDescent="0.25">
      <c r="A4031">
        <v>39711</v>
      </c>
      <c r="B4031" t="s">
        <v>8088</v>
      </c>
      <c r="C4031" t="s">
        <v>213</v>
      </c>
      <c r="D4031" t="s">
        <v>206</v>
      </c>
      <c r="E4031" s="361" t="s">
        <v>8089</v>
      </c>
    </row>
    <row r="4032" spans="1:5" x14ac:dyDescent="0.25">
      <c r="A4032">
        <v>39712</v>
      </c>
      <c r="B4032" t="s">
        <v>8090</v>
      </c>
      <c r="C4032" t="s">
        <v>213</v>
      </c>
      <c r="D4032" t="s">
        <v>204</v>
      </c>
      <c r="E4032" s="361" t="s">
        <v>2761</v>
      </c>
    </row>
    <row r="4033" spans="1:5" x14ac:dyDescent="0.25">
      <c r="A4033">
        <v>39713</v>
      </c>
      <c r="B4033" t="s">
        <v>8091</v>
      </c>
      <c r="C4033" t="s">
        <v>213</v>
      </c>
      <c r="D4033" t="s">
        <v>206</v>
      </c>
      <c r="E4033" s="361" t="s">
        <v>1522</v>
      </c>
    </row>
    <row r="4034" spans="1:5" x14ac:dyDescent="0.25">
      <c r="A4034">
        <v>39714</v>
      </c>
      <c r="B4034" t="s">
        <v>8092</v>
      </c>
      <c r="C4034" t="s">
        <v>213</v>
      </c>
      <c r="D4034" t="s">
        <v>206</v>
      </c>
      <c r="E4034" s="361" t="s">
        <v>1606</v>
      </c>
    </row>
    <row r="4035" spans="1:5" x14ac:dyDescent="0.25">
      <c r="A4035">
        <v>39715</v>
      </c>
      <c r="B4035" t="s">
        <v>8093</v>
      </c>
      <c r="C4035" t="s">
        <v>213</v>
      </c>
      <c r="D4035" t="s">
        <v>206</v>
      </c>
      <c r="E4035" s="361" t="s">
        <v>8094</v>
      </c>
    </row>
    <row r="4036" spans="1:5" x14ac:dyDescent="0.25">
      <c r="A4036">
        <v>39716</v>
      </c>
      <c r="B4036" t="s">
        <v>8095</v>
      </c>
      <c r="C4036" t="s">
        <v>213</v>
      </c>
      <c r="D4036" t="s">
        <v>206</v>
      </c>
      <c r="E4036" s="361" t="s">
        <v>5405</v>
      </c>
    </row>
    <row r="4037" spans="1:5" x14ac:dyDescent="0.25">
      <c r="A4037">
        <v>39718</v>
      </c>
      <c r="B4037" t="s">
        <v>8096</v>
      </c>
      <c r="C4037" t="s">
        <v>213</v>
      </c>
      <c r="D4037" t="s">
        <v>206</v>
      </c>
      <c r="E4037" s="361" t="s">
        <v>1431</v>
      </c>
    </row>
    <row r="4038" spans="1:5" x14ac:dyDescent="0.25">
      <c r="A4038">
        <v>39719</v>
      </c>
      <c r="B4038" t="s">
        <v>8097</v>
      </c>
      <c r="C4038" t="s">
        <v>207</v>
      </c>
      <c r="D4038" t="s">
        <v>206</v>
      </c>
      <c r="E4038" s="361" t="s">
        <v>8098</v>
      </c>
    </row>
    <row r="4039" spans="1:5" x14ac:dyDescent="0.25">
      <c r="A4039">
        <v>39724</v>
      </c>
      <c r="B4039" t="s">
        <v>8099</v>
      </c>
      <c r="C4039" t="s">
        <v>213</v>
      </c>
      <c r="D4039" t="s">
        <v>206</v>
      </c>
      <c r="E4039" s="361" t="s">
        <v>8100</v>
      </c>
    </row>
    <row r="4040" spans="1:5" x14ac:dyDescent="0.25">
      <c r="A4040">
        <v>39725</v>
      </c>
      <c r="B4040" t="s">
        <v>8101</v>
      </c>
      <c r="C4040" t="s">
        <v>213</v>
      </c>
      <c r="D4040" t="s">
        <v>206</v>
      </c>
      <c r="E4040" s="361" t="s">
        <v>8102</v>
      </c>
    </row>
    <row r="4041" spans="1:5" x14ac:dyDescent="0.25">
      <c r="A4041">
        <v>39726</v>
      </c>
      <c r="B4041" t="s">
        <v>8103</v>
      </c>
      <c r="C4041" t="s">
        <v>213</v>
      </c>
      <c r="D4041" t="s">
        <v>206</v>
      </c>
      <c r="E4041" s="361" t="s">
        <v>8104</v>
      </c>
    </row>
    <row r="4042" spans="1:5" x14ac:dyDescent="0.25">
      <c r="A4042">
        <v>39727</v>
      </c>
      <c r="B4042" t="s">
        <v>8105</v>
      </c>
      <c r="C4042" t="s">
        <v>213</v>
      </c>
      <c r="D4042" t="s">
        <v>206</v>
      </c>
      <c r="E4042" s="361" t="s">
        <v>8106</v>
      </c>
    </row>
    <row r="4043" spans="1:5" x14ac:dyDescent="0.25">
      <c r="A4043">
        <v>39728</v>
      </c>
      <c r="B4043" t="s">
        <v>8107</v>
      </c>
      <c r="C4043" t="s">
        <v>213</v>
      </c>
      <c r="D4043" t="s">
        <v>206</v>
      </c>
      <c r="E4043" s="361" t="s">
        <v>8108</v>
      </c>
    </row>
    <row r="4044" spans="1:5" x14ac:dyDescent="0.25">
      <c r="A4044">
        <v>39729</v>
      </c>
      <c r="B4044" t="s">
        <v>8109</v>
      </c>
      <c r="C4044" t="s">
        <v>213</v>
      </c>
      <c r="D4044" t="s">
        <v>206</v>
      </c>
      <c r="E4044" s="361" t="s">
        <v>8110</v>
      </c>
    </row>
    <row r="4045" spans="1:5" x14ac:dyDescent="0.25">
      <c r="A4045">
        <v>39730</v>
      </c>
      <c r="B4045" t="s">
        <v>8111</v>
      </c>
      <c r="C4045" t="s">
        <v>213</v>
      </c>
      <c r="D4045" t="s">
        <v>206</v>
      </c>
      <c r="E4045" s="361" t="s">
        <v>8112</v>
      </c>
    </row>
    <row r="4046" spans="1:5" x14ac:dyDescent="0.25">
      <c r="A4046">
        <v>39731</v>
      </c>
      <c r="B4046" t="s">
        <v>8113</v>
      </c>
      <c r="C4046" t="s">
        <v>213</v>
      </c>
      <c r="D4046" t="s">
        <v>206</v>
      </c>
      <c r="E4046" s="361" t="s">
        <v>8114</v>
      </c>
    </row>
    <row r="4047" spans="1:5" x14ac:dyDescent="0.25">
      <c r="A4047">
        <v>39732</v>
      </c>
      <c r="B4047" t="s">
        <v>8115</v>
      </c>
      <c r="C4047" t="s">
        <v>213</v>
      </c>
      <c r="D4047" t="s">
        <v>206</v>
      </c>
      <c r="E4047" s="361" t="s">
        <v>8116</v>
      </c>
    </row>
    <row r="4048" spans="1:5" x14ac:dyDescent="0.25">
      <c r="A4048">
        <v>39733</v>
      </c>
      <c r="B4048" t="s">
        <v>8117</v>
      </c>
      <c r="C4048" t="s">
        <v>213</v>
      </c>
      <c r="D4048" t="s">
        <v>206</v>
      </c>
      <c r="E4048" s="361" t="s">
        <v>8118</v>
      </c>
    </row>
    <row r="4049" spans="1:5" x14ac:dyDescent="0.25">
      <c r="A4049">
        <v>39734</v>
      </c>
      <c r="B4049" t="s">
        <v>8119</v>
      </c>
      <c r="C4049" t="s">
        <v>213</v>
      </c>
      <c r="D4049" t="s">
        <v>206</v>
      </c>
      <c r="E4049" s="361" t="s">
        <v>8120</v>
      </c>
    </row>
    <row r="4050" spans="1:5" x14ac:dyDescent="0.25">
      <c r="A4050">
        <v>39735</v>
      </c>
      <c r="B4050" t="s">
        <v>8121</v>
      </c>
      <c r="C4050" t="s">
        <v>213</v>
      </c>
      <c r="D4050" t="s">
        <v>206</v>
      </c>
      <c r="E4050" s="361" t="s">
        <v>8122</v>
      </c>
    </row>
    <row r="4051" spans="1:5" x14ac:dyDescent="0.25">
      <c r="A4051">
        <v>39736</v>
      </c>
      <c r="B4051" t="s">
        <v>8123</v>
      </c>
      <c r="C4051" t="s">
        <v>213</v>
      </c>
      <c r="D4051" t="s">
        <v>206</v>
      </c>
      <c r="E4051" s="361" t="s">
        <v>8124</v>
      </c>
    </row>
    <row r="4052" spans="1:5" x14ac:dyDescent="0.25">
      <c r="A4052">
        <v>39737</v>
      </c>
      <c r="B4052" t="s">
        <v>8125</v>
      </c>
      <c r="C4052" t="s">
        <v>213</v>
      </c>
      <c r="D4052" t="s">
        <v>206</v>
      </c>
      <c r="E4052" s="361" t="s">
        <v>595</v>
      </c>
    </row>
    <row r="4053" spans="1:5" x14ac:dyDescent="0.25">
      <c r="A4053">
        <v>39738</v>
      </c>
      <c r="B4053" t="s">
        <v>8126</v>
      </c>
      <c r="C4053" t="s">
        <v>213</v>
      </c>
      <c r="D4053" t="s">
        <v>206</v>
      </c>
      <c r="E4053" s="361" t="s">
        <v>625</v>
      </c>
    </row>
    <row r="4054" spans="1:5" x14ac:dyDescent="0.25">
      <c r="A4054">
        <v>39739</v>
      </c>
      <c r="B4054" t="s">
        <v>8127</v>
      </c>
      <c r="C4054" t="s">
        <v>213</v>
      </c>
      <c r="D4054" t="s">
        <v>206</v>
      </c>
      <c r="E4054" s="361" t="s">
        <v>8128</v>
      </c>
    </row>
    <row r="4055" spans="1:5" x14ac:dyDescent="0.25">
      <c r="A4055">
        <v>39740</v>
      </c>
      <c r="B4055" t="s">
        <v>8129</v>
      </c>
      <c r="C4055" t="s">
        <v>213</v>
      </c>
      <c r="D4055" t="s">
        <v>206</v>
      </c>
      <c r="E4055" s="361" t="s">
        <v>8130</v>
      </c>
    </row>
    <row r="4056" spans="1:5" x14ac:dyDescent="0.25">
      <c r="A4056">
        <v>39741</v>
      </c>
      <c r="B4056" t="s">
        <v>8131</v>
      </c>
      <c r="C4056" t="s">
        <v>213</v>
      </c>
      <c r="D4056" t="s">
        <v>206</v>
      </c>
      <c r="E4056" s="361" t="s">
        <v>886</v>
      </c>
    </row>
    <row r="4057" spans="1:5" x14ac:dyDescent="0.25">
      <c r="A4057">
        <v>39742</v>
      </c>
      <c r="B4057" t="s">
        <v>8132</v>
      </c>
      <c r="C4057" t="s">
        <v>213</v>
      </c>
      <c r="D4057" t="s">
        <v>206</v>
      </c>
      <c r="E4057" s="361" t="s">
        <v>8133</v>
      </c>
    </row>
    <row r="4058" spans="1:5" x14ac:dyDescent="0.25">
      <c r="A4058">
        <v>39744</v>
      </c>
      <c r="B4058" t="s">
        <v>8134</v>
      </c>
      <c r="C4058" t="s">
        <v>214</v>
      </c>
      <c r="D4058" t="s">
        <v>209</v>
      </c>
      <c r="E4058" s="361" t="s">
        <v>8135</v>
      </c>
    </row>
    <row r="4059" spans="1:5" x14ac:dyDescent="0.25">
      <c r="A4059">
        <v>39745</v>
      </c>
      <c r="B4059" t="s">
        <v>8136</v>
      </c>
      <c r="C4059" t="s">
        <v>214</v>
      </c>
      <c r="D4059" t="s">
        <v>209</v>
      </c>
      <c r="E4059" s="361" t="s">
        <v>8137</v>
      </c>
    </row>
    <row r="4060" spans="1:5" x14ac:dyDescent="0.25">
      <c r="A4060">
        <v>39746</v>
      </c>
      <c r="B4060" t="s">
        <v>8138</v>
      </c>
      <c r="C4060" t="s">
        <v>208</v>
      </c>
      <c r="D4060" t="s">
        <v>209</v>
      </c>
      <c r="E4060" s="361" t="s">
        <v>1906</v>
      </c>
    </row>
    <row r="4061" spans="1:5" x14ac:dyDescent="0.25">
      <c r="A4061">
        <v>39747</v>
      </c>
      <c r="B4061" t="s">
        <v>8139</v>
      </c>
      <c r="C4061" t="s">
        <v>213</v>
      </c>
      <c r="D4061" t="s">
        <v>206</v>
      </c>
      <c r="E4061" s="361" t="s">
        <v>8140</v>
      </c>
    </row>
    <row r="4062" spans="1:5" x14ac:dyDescent="0.25">
      <c r="A4062">
        <v>39748</v>
      </c>
      <c r="B4062" t="s">
        <v>8141</v>
      </c>
      <c r="C4062" t="s">
        <v>213</v>
      </c>
      <c r="D4062" t="s">
        <v>206</v>
      </c>
      <c r="E4062" s="361" t="s">
        <v>8142</v>
      </c>
    </row>
    <row r="4063" spans="1:5" x14ac:dyDescent="0.25">
      <c r="A4063">
        <v>39749</v>
      </c>
      <c r="B4063" t="s">
        <v>8143</v>
      </c>
      <c r="C4063" t="s">
        <v>213</v>
      </c>
      <c r="D4063" t="s">
        <v>206</v>
      </c>
      <c r="E4063" s="361" t="s">
        <v>8144</v>
      </c>
    </row>
    <row r="4064" spans="1:5" x14ac:dyDescent="0.25">
      <c r="A4064">
        <v>39750</v>
      </c>
      <c r="B4064" t="s">
        <v>8145</v>
      </c>
      <c r="C4064" t="s">
        <v>213</v>
      </c>
      <c r="D4064" t="s">
        <v>206</v>
      </c>
      <c r="E4064" s="361" t="s">
        <v>8146</v>
      </c>
    </row>
    <row r="4065" spans="1:5" x14ac:dyDescent="0.25">
      <c r="A4065">
        <v>39751</v>
      </c>
      <c r="B4065" t="s">
        <v>8147</v>
      </c>
      <c r="C4065" t="s">
        <v>213</v>
      </c>
      <c r="D4065" t="s">
        <v>206</v>
      </c>
      <c r="E4065" s="361" t="s">
        <v>8148</v>
      </c>
    </row>
    <row r="4066" spans="1:5" x14ac:dyDescent="0.25">
      <c r="A4066">
        <v>39752</v>
      </c>
      <c r="B4066" t="s">
        <v>8149</v>
      </c>
      <c r="C4066" t="s">
        <v>213</v>
      </c>
      <c r="D4066" t="s">
        <v>206</v>
      </c>
      <c r="E4066" s="361" t="s">
        <v>8150</v>
      </c>
    </row>
    <row r="4067" spans="1:5" x14ac:dyDescent="0.25">
      <c r="A4067">
        <v>39753</v>
      </c>
      <c r="B4067" t="s">
        <v>8151</v>
      </c>
      <c r="C4067" t="s">
        <v>213</v>
      </c>
      <c r="D4067" t="s">
        <v>206</v>
      </c>
      <c r="E4067" s="361" t="s">
        <v>8152</v>
      </c>
    </row>
    <row r="4068" spans="1:5" x14ac:dyDescent="0.25">
      <c r="A4068">
        <v>39754</v>
      </c>
      <c r="B4068" t="s">
        <v>8153</v>
      </c>
      <c r="C4068" t="s">
        <v>213</v>
      </c>
      <c r="D4068" t="s">
        <v>206</v>
      </c>
      <c r="E4068" s="361" t="s">
        <v>8154</v>
      </c>
    </row>
    <row r="4069" spans="1:5" x14ac:dyDescent="0.25">
      <c r="A4069">
        <v>39755</v>
      </c>
      <c r="B4069" t="s">
        <v>8155</v>
      </c>
      <c r="C4069" t="s">
        <v>213</v>
      </c>
      <c r="D4069" t="s">
        <v>206</v>
      </c>
      <c r="E4069" s="361" t="s">
        <v>8156</v>
      </c>
    </row>
    <row r="4070" spans="1:5" x14ac:dyDescent="0.25">
      <c r="A4070">
        <v>39756</v>
      </c>
      <c r="B4070" t="s">
        <v>8157</v>
      </c>
      <c r="C4070" t="s">
        <v>208</v>
      </c>
      <c r="D4070" t="s">
        <v>206</v>
      </c>
      <c r="E4070" s="361" t="s">
        <v>8158</v>
      </c>
    </row>
    <row r="4071" spans="1:5" x14ac:dyDescent="0.25">
      <c r="A4071">
        <v>39757</v>
      </c>
      <c r="B4071" t="s">
        <v>8159</v>
      </c>
      <c r="C4071" t="s">
        <v>208</v>
      </c>
      <c r="D4071" t="s">
        <v>206</v>
      </c>
      <c r="E4071" s="361" t="s">
        <v>8160</v>
      </c>
    </row>
    <row r="4072" spans="1:5" x14ac:dyDescent="0.25">
      <c r="A4072">
        <v>39758</v>
      </c>
      <c r="B4072" t="s">
        <v>8161</v>
      </c>
      <c r="C4072" t="s">
        <v>208</v>
      </c>
      <c r="D4072" t="s">
        <v>206</v>
      </c>
      <c r="E4072" s="361" t="s">
        <v>8162</v>
      </c>
    </row>
    <row r="4073" spans="1:5" x14ac:dyDescent="0.25">
      <c r="A4073">
        <v>39759</v>
      </c>
      <c r="B4073" t="s">
        <v>8163</v>
      </c>
      <c r="C4073" t="s">
        <v>208</v>
      </c>
      <c r="D4073" t="s">
        <v>206</v>
      </c>
      <c r="E4073" s="361" t="s">
        <v>8164</v>
      </c>
    </row>
    <row r="4074" spans="1:5" x14ac:dyDescent="0.25">
      <c r="A4074">
        <v>39760</v>
      </c>
      <c r="B4074" t="s">
        <v>8165</v>
      </c>
      <c r="C4074" t="s">
        <v>208</v>
      </c>
      <c r="D4074" t="s">
        <v>206</v>
      </c>
      <c r="E4074" s="361" t="s">
        <v>8166</v>
      </c>
    </row>
    <row r="4075" spans="1:5" x14ac:dyDescent="0.25">
      <c r="A4075">
        <v>39761</v>
      </c>
      <c r="B4075" t="s">
        <v>8167</v>
      </c>
      <c r="C4075" t="s">
        <v>208</v>
      </c>
      <c r="D4075" t="s">
        <v>206</v>
      </c>
      <c r="E4075" s="361" t="s">
        <v>8168</v>
      </c>
    </row>
    <row r="4076" spans="1:5" x14ac:dyDescent="0.25">
      <c r="A4076">
        <v>39762</v>
      </c>
      <c r="B4076" t="s">
        <v>8169</v>
      </c>
      <c r="C4076" t="s">
        <v>208</v>
      </c>
      <c r="D4076" t="s">
        <v>206</v>
      </c>
      <c r="E4076" s="361" t="s">
        <v>8170</v>
      </c>
    </row>
    <row r="4077" spans="1:5" x14ac:dyDescent="0.25">
      <c r="A4077">
        <v>39763</v>
      </c>
      <c r="B4077" t="s">
        <v>8171</v>
      </c>
      <c r="C4077" t="s">
        <v>208</v>
      </c>
      <c r="D4077" t="s">
        <v>206</v>
      </c>
      <c r="E4077" s="361" t="s">
        <v>8172</v>
      </c>
    </row>
    <row r="4078" spans="1:5" x14ac:dyDescent="0.25">
      <c r="A4078">
        <v>39771</v>
      </c>
      <c r="B4078" t="s">
        <v>8173</v>
      </c>
      <c r="C4078" t="s">
        <v>208</v>
      </c>
      <c r="D4078" t="s">
        <v>206</v>
      </c>
      <c r="E4078" s="361" t="s">
        <v>2270</v>
      </c>
    </row>
    <row r="4079" spans="1:5" x14ac:dyDescent="0.25">
      <c r="A4079">
        <v>39772</v>
      </c>
      <c r="B4079" t="s">
        <v>8174</v>
      </c>
      <c r="C4079" t="s">
        <v>208</v>
      </c>
      <c r="D4079" t="s">
        <v>206</v>
      </c>
      <c r="E4079" s="361" t="s">
        <v>8175</v>
      </c>
    </row>
    <row r="4080" spans="1:5" x14ac:dyDescent="0.25">
      <c r="A4080">
        <v>39773</v>
      </c>
      <c r="B4080" t="s">
        <v>8176</v>
      </c>
      <c r="C4080" t="s">
        <v>208</v>
      </c>
      <c r="D4080" t="s">
        <v>206</v>
      </c>
      <c r="E4080" s="361" t="s">
        <v>8177</v>
      </c>
    </row>
    <row r="4081" spans="1:5" x14ac:dyDescent="0.25">
      <c r="A4081">
        <v>39774</v>
      </c>
      <c r="B4081" t="s">
        <v>8178</v>
      </c>
      <c r="C4081" t="s">
        <v>208</v>
      </c>
      <c r="D4081" t="s">
        <v>206</v>
      </c>
      <c r="E4081" s="361" t="s">
        <v>8179</v>
      </c>
    </row>
    <row r="4082" spans="1:5" x14ac:dyDescent="0.25">
      <c r="A4082">
        <v>39775</v>
      </c>
      <c r="B4082" t="s">
        <v>8180</v>
      </c>
      <c r="C4082" t="s">
        <v>208</v>
      </c>
      <c r="D4082" t="s">
        <v>206</v>
      </c>
      <c r="E4082" s="361" t="s">
        <v>8181</v>
      </c>
    </row>
    <row r="4083" spans="1:5" x14ac:dyDescent="0.25">
      <c r="A4083">
        <v>39776</v>
      </c>
      <c r="B4083" t="s">
        <v>8182</v>
      </c>
      <c r="C4083" t="s">
        <v>208</v>
      </c>
      <c r="D4083" t="s">
        <v>206</v>
      </c>
      <c r="E4083" s="361" t="s">
        <v>8183</v>
      </c>
    </row>
    <row r="4084" spans="1:5" x14ac:dyDescent="0.25">
      <c r="A4084">
        <v>39777</v>
      </c>
      <c r="B4084" t="s">
        <v>8184</v>
      </c>
      <c r="C4084" t="s">
        <v>208</v>
      </c>
      <c r="D4084" t="s">
        <v>206</v>
      </c>
      <c r="E4084" s="361" t="s">
        <v>8185</v>
      </c>
    </row>
    <row r="4085" spans="1:5" x14ac:dyDescent="0.25">
      <c r="A4085">
        <v>39794</v>
      </c>
      <c r="B4085" t="s">
        <v>8186</v>
      </c>
      <c r="C4085" t="s">
        <v>208</v>
      </c>
      <c r="D4085" t="s">
        <v>206</v>
      </c>
      <c r="E4085" s="361" t="s">
        <v>8187</v>
      </c>
    </row>
    <row r="4086" spans="1:5" x14ac:dyDescent="0.25">
      <c r="A4086">
        <v>39795</v>
      </c>
      <c r="B4086" t="s">
        <v>8188</v>
      </c>
      <c r="C4086" t="s">
        <v>208</v>
      </c>
      <c r="D4086" t="s">
        <v>206</v>
      </c>
      <c r="E4086" s="361" t="s">
        <v>8189</v>
      </c>
    </row>
    <row r="4087" spans="1:5" x14ac:dyDescent="0.25">
      <c r="A4087">
        <v>39796</v>
      </c>
      <c r="B4087" t="s">
        <v>8190</v>
      </c>
      <c r="C4087" t="s">
        <v>208</v>
      </c>
      <c r="D4087" t="s">
        <v>206</v>
      </c>
      <c r="E4087" s="361" t="s">
        <v>8191</v>
      </c>
    </row>
    <row r="4088" spans="1:5" x14ac:dyDescent="0.25">
      <c r="A4088">
        <v>39797</v>
      </c>
      <c r="B4088" t="s">
        <v>8192</v>
      </c>
      <c r="C4088" t="s">
        <v>208</v>
      </c>
      <c r="D4088" t="s">
        <v>204</v>
      </c>
      <c r="E4088" s="361" t="s">
        <v>8193</v>
      </c>
    </row>
    <row r="4089" spans="1:5" x14ac:dyDescent="0.25">
      <c r="A4089">
        <v>39798</v>
      </c>
      <c r="B4089" t="s">
        <v>8194</v>
      </c>
      <c r="C4089" t="s">
        <v>208</v>
      </c>
      <c r="D4089" t="s">
        <v>206</v>
      </c>
      <c r="E4089" s="361" t="s">
        <v>8195</v>
      </c>
    </row>
    <row r="4090" spans="1:5" x14ac:dyDescent="0.25">
      <c r="A4090">
        <v>39799</v>
      </c>
      <c r="B4090" t="s">
        <v>8196</v>
      </c>
      <c r="C4090" t="s">
        <v>208</v>
      </c>
      <c r="D4090" t="s">
        <v>206</v>
      </c>
      <c r="E4090" s="361" t="s">
        <v>8197</v>
      </c>
    </row>
    <row r="4091" spans="1:5" x14ac:dyDescent="0.25">
      <c r="A4091">
        <v>39800</v>
      </c>
      <c r="B4091" t="s">
        <v>8198</v>
      </c>
      <c r="C4091" t="s">
        <v>208</v>
      </c>
      <c r="D4091" t="s">
        <v>206</v>
      </c>
      <c r="E4091" s="361" t="s">
        <v>8199</v>
      </c>
    </row>
    <row r="4092" spans="1:5" x14ac:dyDescent="0.25">
      <c r="A4092">
        <v>39801</v>
      </c>
      <c r="B4092" t="s">
        <v>8200</v>
      </c>
      <c r="C4092" t="s">
        <v>208</v>
      </c>
      <c r="D4092" t="s">
        <v>206</v>
      </c>
      <c r="E4092" s="361" t="s">
        <v>8201</v>
      </c>
    </row>
    <row r="4093" spans="1:5" x14ac:dyDescent="0.25">
      <c r="A4093">
        <v>39802</v>
      </c>
      <c r="B4093" t="s">
        <v>8202</v>
      </c>
      <c r="C4093" t="s">
        <v>208</v>
      </c>
      <c r="D4093" t="s">
        <v>206</v>
      </c>
      <c r="E4093" s="361" t="s">
        <v>8203</v>
      </c>
    </row>
    <row r="4094" spans="1:5" x14ac:dyDescent="0.25">
      <c r="A4094">
        <v>39803</v>
      </c>
      <c r="B4094" t="s">
        <v>8204</v>
      </c>
      <c r="C4094" t="s">
        <v>208</v>
      </c>
      <c r="D4094" t="s">
        <v>206</v>
      </c>
      <c r="E4094" s="361" t="s">
        <v>8205</v>
      </c>
    </row>
    <row r="4095" spans="1:5" x14ac:dyDescent="0.25">
      <c r="A4095">
        <v>39804</v>
      </c>
      <c r="B4095" t="s">
        <v>8206</v>
      </c>
      <c r="C4095" t="s">
        <v>208</v>
      </c>
      <c r="D4095" t="s">
        <v>206</v>
      </c>
      <c r="E4095" s="361" t="s">
        <v>8207</v>
      </c>
    </row>
    <row r="4096" spans="1:5" x14ac:dyDescent="0.25">
      <c r="A4096">
        <v>39805</v>
      </c>
      <c r="B4096" t="s">
        <v>8208</v>
      </c>
      <c r="C4096" t="s">
        <v>208</v>
      </c>
      <c r="D4096" t="s">
        <v>206</v>
      </c>
      <c r="E4096" s="361" t="s">
        <v>8209</v>
      </c>
    </row>
    <row r="4097" spans="1:5" x14ac:dyDescent="0.25">
      <c r="A4097">
        <v>39806</v>
      </c>
      <c r="B4097" t="s">
        <v>8210</v>
      </c>
      <c r="C4097" t="s">
        <v>208</v>
      </c>
      <c r="D4097" t="s">
        <v>206</v>
      </c>
      <c r="E4097" s="361" t="s">
        <v>8211</v>
      </c>
    </row>
    <row r="4098" spans="1:5" x14ac:dyDescent="0.25">
      <c r="A4098">
        <v>39807</v>
      </c>
      <c r="B4098" t="s">
        <v>8212</v>
      </c>
      <c r="C4098" t="s">
        <v>208</v>
      </c>
      <c r="D4098" t="s">
        <v>206</v>
      </c>
      <c r="E4098" s="361" t="s">
        <v>8213</v>
      </c>
    </row>
    <row r="4099" spans="1:5" x14ac:dyDescent="0.25">
      <c r="A4099">
        <v>39808</v>
      </c>
      <c r="B4099" t="s">
        <v>8214</v>
      </c>
      <c r="C4099" t="s">
        <v>208</v>
      </c>
      <c r="D4099" t="s">
        <v>206</v>
      </c>
      <c r="E4099" s="361" t="s">
        <v>8215</v>
      </c>
    </row>
    <row r="4100" spans="1:5" x14ac:dyDescent="0.25">
      <c r="A4100">
        <v>39809</v>
      </c>
      <c r="B4100" t="s">
        <v>8216</v>
      </c>
      <c r="C4100" t="s">
        <v>208</v>
      </c>
      <c r="D4100" t="s">
        <v>206</v>
      </c>
      <c r="E4100" s="361" t="s">
        <v>8217</v>
      </c>
    </row>
    <row r="4101" spans="1:5" x14ac:dyDescent="0.25">
      <c r="A4101">
        <v>39810</v>
      </c>
      <c r="B4101" t="s">
        <v>8218</v>
      </c>
      <c r="C4101" t="s">
        <v>208</v>
      </c>
      <c r="D4101" t="s">
        <v>206</v>
      </c>
      <c r="E4101" s="361" t="s">
        <v>8219</v>
      </c>
    </row>
    <row r="4102" spans="1:5" x14ac:dyDescent="0.25">
      <c r="A4102">
        <v>39811</v>
      </c>
      <c r="B4102" t="s">
        <v>8220</v>
      </c>
      <c r="C4102" t="s">
        <v>208</v>
      </c>
      <c r="D4102" t="s">
        <v>206</v>
      </c>
      <c r="E4102" s="361" t="s">
        <v>818</v>
      </c>
    </row>
    <row r="4103" spans="1:5" x14ac:dyDescent="0.25">
      <c r="A4103">
        <v>39812</v>
      </c>
      <c r="B4103" t="s">
        <v>8221</v>
      </c>
      <c r="C4103" t="s">
        <v>208</v>
      </c>
      <c r="D4103" t="s">
        <v>206</v>
      </c>
      <c r="E4103" s="361" t="s">
        <v>8222</v>
      </c>
    </row>
    <row r="4104" spans="1:5" x14ac:dyDescent="0.25">
      <c r="A4104">
        <v>39813</v>
      </c>
      <c r="B4104" t="s">
        <v>8223</v>
      </c>
      <c r="C4104" t="s">
        <v>208</v>
      </c>
      <c r="D4104" t="s">
        <v>209</v>
      </c>
      <c r="E4104" s="361" t="s">
        <v>1908</v>
      </c>
    </row>
    <row r="4105" spans="1:5" x14ac:dyDescent="0.25">
      <c r="A4105">
        <v>39826</v>
      </c>
      <c r="B4105" t="s">
        <v>8224</v>
      </c>
      <c r="C4105" t="s">
        <v>208</v>
      </c>
      <c r="D4105" t="s">
        <v>206</v>
      </c>
      <c r="E4105" s="361" t="s">
        <v>8225</v>
      </c>
    </row>
    <row r="4106" spans="1:5" x14ac:dyDescent="0.25">
      <c r="A4106">
        <v>39828</v>
      </c>
      <c r="B4106" t="s">
        <v>8226</v>
      </c>
      <c r="C4106" t="s">
        <v>208</v>
      </c>
      <c r="D4106" t="s">
        <v>206</v>
      </c>
      <c r="E4106" s="361" t="s">
        <v>8227</v>
      </c>
    </row>
    <row r="4107" spans="1:5" x14ac:dyDescent="0.25">
      <c r="A4107">
        <v>39829</v>
      </c>
      <c r="B4107" t="s">
        <v>8228</v>
      </c>
      <c r="C4107" t="s">
        <v>213</v>
      </c>
      <c r="D4107" t="s">
        <v>209</v>
      </c>
      <c r="E4107" s="361" t="s">
        <v>8229</v>
      </c>
    </row>
    <row r="4108" spans="1:5" x14ac:dyDescent="0.25">
      <c r="A4108">
        <v>39830</v>
      </c>
      <c r="B4108" t="s">
        <v>8230</v>
      </c>
      <c r="C4108" t="s">
        <v>211</v>
      </c>
      <c r="D4108" t="s">
        <v>209</v>
      </c>
      <c r="E4108" s="361" t="s">
        <v>8231</v>
      </c>
    </row>
    <row r="4109" spans="1:5" x14ac:dyDescent="0.25">
      <c r="A4109">
        <v>39831</v>
      </c>
      <c r="B4109" t="s">
        <v>8232</v>
      </c>
      <c r="C4109" t="s">
        <v>211</v>
      </c>
      <c r="D4109" t="s">
        <v>209</v>
      </c>
      <c r="E4109" s="361" t="s">
        <v>8233</v>
      </c>
    </row>
    <row r="4110" spans="1:5" x14ac:dyDescent="0.25">
      <c r="A4110">
        <v>39833</v>
      </c>
      <c r="B4110" t="s">
        <v>8234</v>
      </c>
      <c r="C4110" t="s">
        <v>212</v>
      </c>
      <c r="D4110" t="s">
        <v>209</v>
      </c>
      <c r="E4110" s="361" t="s">
        <v>502</v>
      </c>
    </row>
    <row r="4111" spans="1:5" x14ac:dyDescent="0.25">
      <c r="A4111">
        <v>39836</v>
      </c>
      <c r="B4111" t="s">
        <v>8235</v>
      </c>
      <c r="C4111" t="s">
        <v>211</v>
      </c>
      <c r="D4111" t="s">
        <v>209</v>
      </c>
      <c r="E4111" s="361" t="s">
        <v>8236</v>
      </c>
    </row>
    <row r="4112" spans="1:5" x14ac:dyDescent="0.25">
      <c r="A4112">
        <v>39837</v>
      </c>
      <c r="B4112" t="s">
        <v>8237</v>
      </c>
      <c r="C4112" t="s">
        <v>211</v>
      </c>
      <c r="D4112" t="s">
        <v>209</v>
      </c>
      <c r="E4112" s="361" t="s">
        <v>8238</v>
      </c>
    </row>
    <row r="4113" spans="1:5" x14ac:dyDescent="0.25">
      <c r="A4113">
        <v>39848</v>
      </c>
      <c r="B4113" t="s">
        <v>8239</v>
      </c>
      <c r="C4113" t="s">
        <v>213</v>
      </c>
      <c r="D4113" t="s">
        <v>209</v>
      </c>
      <c r="E4113" s="361" t="s">
        <v>478</v>
      </c>
    </row>
    <row r="4114" spans="1:5" x14ac:dyDescent="0.25">
      <c r="A4114">
        <v>39849</v>
      </c>
      <c r="B4114" t="s">
        <v>8240</v>
      </c>
      <c r="C4114" t="s">
        <v>205</v>
      </c>
      <c r="D4114" t="s">
        <v>206</v>
      </c>
      <c r="E4114" s="361" t="s">
        <v>8241</v>
      </c>
    </row>
    <row r="4115" spans="1:5" x14ac:dyDescent="0.25">
      <c r="A4115">
        <v>39853</v>
      </c>
      <c r="B4115" t="s">
        <v>8242</v>
      </c>
      <c r="C4115" t="s">
        <v>213</v>
      </c>
      <c r="D4115" t="s">
        <v>206</v>
      </c>
      <c r="E4115" s="361" t="s">
        <v>8243</v>
      </c>
    </row>
    <row r="4116" spans="1:5" x14ac:dyDescent="0.25">
      <c r="A4116">
        <v>39854</v>
      </c>
      <c r="B4116" t="s">
        <v>8244</v>
      </c>
      <c r="C4116" t="s">
        <v>213</v>
      </c>
      <c r="D4116" t="s">
        <v>206</v>
      </c>
      <c r="E4116" s="361" t="s">
        <v>8245</v>
      </c>
    </row>
    <row r="4117" spans="1:5" x14ac:dyDescent="0.25">
      <c r="A4117">
        <v>39855</v>
      </c>
      <c r="B4117" t="s">
        <v>8246</v>
      </c>
      <c r="C4117" t="s">
        <v>208</v>
      </c>
      <c r="D4117" t="s">
        <v>206</v>
      </c>
      <c r="E4117" s="361" t="s">
        <v>496</v>
      </c>
    </row>
    <row r="4118" spans="1:5" x14ac:dyDescent="0.25">
      <c r="A4118">
        <v>39856</v>
      </c>
      <c r="B4118" t="s">
        <v>8247</v>
      </c>
      <c r="C4118" t="s">
        <v>208</v>
      </c>
      <c r="D4118" t="s">
        <v>206</v>
      </c>
      <c r="E4118" s="361" t="s">
        <v>8248</v>
      </c>
    </row>
    <row r="4119" spans="1:5" x14ac:dyDescent="0.25">
      <c r="A4119">
        <v>39857</v>
      </c>
      <c r="B4119" t="s">
        <v>8249</v>
      </c>
      <c r="C4119" t="s">
        <v>208</v>
      </c>
      <c r="D4119" t="s">
        <v>206</v>
      </c>
      <c r="E4119" s="361" t="s">
        <v>5620</v>
      </c>
    </row>
    <row r="4120" spans="1:5" x14ac:dyDescent="0.25">
      <c r="A4120">
        <v>39858</v>
      </c>
      <c r="B4120" t="s">
        <v>8250</v>
      </c>
      <c r="C4120" t="s">
        <v>208</v>
      </c>
      <c r="D4120" t="s">
        <v>206</v>
      </c>
      <c r="E4120" s="361" t="s">
        <v>8251</v>
      </c>
    </row>
    <row r="4121" spans="1:5" x14ac:dyDescent="0.25">
      <c r="A4121">
        <v>39859</v>
      </c>
      <c r="B4121" t="s">
        <v>8252</v>
      </c>
      <c r="C4121" t="s">
        <v>208</v>
      </c>
      <c r="D4121" t="s">
        <v>206</v>
      </c>
      <c r="E4121" s="361" t="s">
        <v>8253</v>
      </c>
    </row>
    <row r="4122" spans="1:5" x14ac:dyDescent="0.25">
      <c r="A4122">
        <v>39860</v>
      </c>
      <c r="B4122" t="s">
        <v>8254</v>
      </c>
      <c r="C4122" t="s">
        <v>208</v>
      </c>
      <c r="D4122" t="s">
        <v>206</v>
      </c>
      <c r="E4122" s="361" t="s">
        <v>8255</v>
      </c>
    </row>
    <row r="4123" spans="1:5" x14ac:dyDescent="0.25">
      <c r="A4123">
        <v>39861</v>
      </c>
      <c r="B4123" t="s">
        <v>8256</v>
      </c>
      <c r="C4123" t="s">
        <v>208</v>
      </c>
      <c r="D4123" t="s">
        <v>206</v>
      </c>
      <c r="E4123" s="361" t="s">
        <v>5628</v>
      </c>
    </row>
    <row r="4124" spans="1:5" x14ac:dyDescent="0.25">
      <c r="A4124">
        <v>39862</v>
      </c>
      <c r="B4124" t="s">
        <v>8257</v>
      </c>
      <c r="C4124" t="s">
        <v>208</v>
      </c>
      <c r="D4124" t="s">
        <v>206</v>
      </c>
      <c r="E4124" s="361" t="s">
        <v>1178</v>
      </c>
    </row>
    <row r="4125" spans="1:5" x14ac:dyDescent="0.25">
      <c r="A4125">
        <v>39863</v>
      </c>
      <c r="B4125" t="s">
        <v>8258</v>
      </c>
      <c r="C4125" t="s">
        <v>208</v>
      </c>
      <c r="D4125" t="s">
        <v>206</v>
      </c>
      <c r="E4125" s="361" t="s">
        <v>1290</v>
      </c>
    </row>
    <row r="4126" spans="1:5" x14ac:dyDescent="0.25">
      <c r="A4126">
        <v>39864</v>
      </c>
      <c r="B4126" t="s">
        <v>8259</v>
      </c>
      <c r="C4126" t="s">
        <v>208</v>
      </c>
      <c r="D4126" t="s">
        <v>206</v>
      </c>
      <c r="E4126" s="361" t="s">
        <v>5436</v>
      </c>
    </row>
    <row r="4127" spans="1:5" x14ac:dyDescent="0.25">
      <c r="A4127">
        <v>39865</v>
      </c>
      <c r="B4127" t="s">
        <v>8260</v>
      </c>
      <c r="C4127" t="s">
        <v>208</v>
      </c>
      <c r="D4127" t="s">
        <v>206</v>
      </c>
      <c r="E4127" s="361" t="s">
        <v>5638</v>
      </c>
    </row>
    <row r="4128" spans="1:5" x14ac:dyDescent="0.25">
      <c r="A4128">
        <v>39866</v>
      </c>
      <c r="B4128" t="s">
        <v>8261</v>
      </c>
      <c r="C4128" t="s">
        <v>208</v>
      </c>
      <c r="D4128" t="s">
        <v>206</v>
      </c>
      <c r="E4128" s="361" t="s">
        <v>8262</v>
      </c>
    </row>
    <row r="4129" spans="1:5" x14ac:dyDescent="0.25">
      <c r="A4129">
        <v>39867</v>
      </c>
      <c r="B4129" t="s">
        <v>8263</v>
      </c>
      <c r="C4129" t="s">
        <v>208</v>
      </c>
      <c r="D4129" t="s">
        <v>206</v>
      </c>
      <c r="E4129" s="361" t="s">
        <v>8264</v>
      </c>
    </row>
    <row r="4130" spans="1:5" x14ac:dyDescent="0.25">
      <c r="A4130">
        <v>39868</v>
      </c>
      <c r="B4130" t="s">
        <v>8265</v>
      </c>
      <c r="C4130" t="s">
        <v>208</v>
      </c>
      <c r="D4130" t="s">
        <v>206</v>
      </c>
      <c r="E4130" s="361" t="s">
        <v>8266</v>
      </c>
    </row>
    <row r="4131" spans="1:5" x14ac:dyDescent="0.25">
      <c r="A4131">
        <v>39869</v>
      </c>
      <c r="B4131" t="s">
        <v>8267</v>
      </c>
      <c r="C4131" t="s">
        <v>208</v>
      </c>
      <c r="D4131" t="s">
        <v>206</v>
      </c>
      <c r="E4131" s="361" t="s">
        <v>1683</v>
      </c>
    </row>
    <row r="4132" spans="1:5" x14ac:dyDescent="0.25">
      <c r="A4132">
        <v>39870</v>
      </c>
      <c r="B4132" t="s">
        <v>8268</v>
      </c>
      <c r="C4132" t="s">
        <v>208</v>
      </c>
      <c r="D4132" t="s">
        <v>206</v>
      </c>
      <c r="E4132" s="361" t="s">
        <v>1302</v>
      </c>
    </row>
    <row r="4133" spans="1:5" x14ac:dyDescent="0.25">
      <c r="A4133">
        <v>39871</v>
      </c>
      <c r="B4133" t="s">
        <v>8269</v>
      </c>
      <c r="C4133" t="s">
        <v>208</v>
      </c>
      <c r="D4133" t="s">
        <v>206</v>
      </c>
      <c r="E4133" s="361" t="s">
        <v>2887</v>
      </c>
    </row>
    <row r="4134" spans="1:5" x14ac:dyDescent="0.25">
      <c r="A4134">
        <v>39872</v>
      </c>
      <c r="B4134" t="s">
        <v>8270</v>
      </c>
      <c r="C4134" t="s">
        <v>208</v>
      </c>
      <c r="D4134" t="s">
        <v>206</v>
      </c>
      <c r="E4134" s="361" t="s">
        <v>8271</v>
      </c>
    </row>
    <row r="4135" spans="1:5" x14ac:dyDescent="0.25">
      <c r="A4135">
        <v>39873</v>
      </c>
      <c r="B4135" t="s">
        <v>8272</v>
      </c>
      <c r="C4135" t="s">
        <v>208</v>
      </c>
      <c r="D4135" t="s">
        <v>206</v>
      </c>
      <c r="E4135" s="361" t="s">
        <v>8273</v>
      </c>
    </row>
    <row r="4136" spans="1:5" x14ac:dyDescent="0.25">
      <c r="A4136">
        <v>39874</v>
      </c>
      <c r="B4136" t="s">
        <v>8274</v>
      </c>
      <c r="C4136" t="s">
        <v>208</v>
      </c>
      <c r="D4136" t="s">
        <v>206</v>
      </c>
      <c r="E4136" s="361" t="s">
        <v>8275</v>
      </c>
    </row>
    <row r="4137" spans="1:5" x14ac:dyDescent="0.25">
      <c r="A4137">
        <v>39875</v>
      </c>
      <c r="B4137" t="s">
        <v>8276</v>
      </c>
      <c r="C4137" t="s">
        <v>208</v>
      </c>
      <c r="D4137" t="s">
        <v>206</v>
      </c>
      <c r="E4137" s="361" t="s">
        <v>8277</v>
      </c>
    </row>
    <row r="4138" spans="1:5" x14ac:dyDescent="0.25">
      <c r="A4138">
        <v>39876</v>
      </c>
      <c r="B4138" t="s">
        <v>8278</v>
      </c>
      <c r="C4138" t="s">
        <v>208</v>
      </c>
      <c r="D4138" t="s">
        <v>206</v>
      </c>
      <c r="E4138" s="361" t="s">
        <v>8279</v>
      </c>
    </row>
    <row r="4139" spans="1:5" x14ac:dyDescent="0.25">
      <c r="A4139">
        <v>39877</v>
      </c>
      <c r="B4139" t="s">
        <v>8280</v>
      </c>
      <c r="C4139" t="s">
        <v>208</v>
      </c>
      <c r="D4139" t="s">
        <v>206</v>
      </c>
      <c r="E4139" s="361" t="s">
        <v>8281</v>
      </c>
    </row>
    <row r="4140" spans="1:5" x14ac:dyDescent="0.25">
      <c r="A4140">
        <v>39878</v>
      </c>
      <c r="B4140" t="s">
        <v>8282</v>
      </c>
      <c r="C4140" t="s">
        <v>208</v>
      </c>
      <c r="D4140" t="s">
        <v>206</v>
      </c>
      <c r="E4140" s="361" t="s">
        <v>8283</v>
      </c>
    </row>
    <row r="4141" spans="1:5" x14ac:dyDescent="0.25">
      <c r="A4141">
        <v>39879</v>
      </c>
      <c r="B4141" t="s">
        <v>8284</v>
      </c>
      <c r="C4141" t="s">
        <v>208</v>
      </c>
      <c r="D4141" t="s">
        <v>206</v>
      </c>
      <c r="E4141" s="361" t="s">
        <v>1275</v>
      </c>
    </row>
    <row r="4142" spans="1:5" x14ac:dyDescent="0.25">
      <c r="A4142">
        <v>39880</v>
      </c>
      <c r="B4142" t="s">
        <v>8285</v>
      </c>
      <c r="C4142" t="s">
        <v>208</v>
      </c>
      <c r="D4142" t="s">
        <v>206</v>
      </c>
      <c r="E4142" s="361" t="s">
        <v>1375</v>
      </c>
    </row>
    <row r="4143" spans="1:5" x14ac:dyDescent="0.25">
      <c r="A4143">
        <v>39881</v>
      </c>
      <c r="B4143" t="s">
        <v>8286</v>
      </c>
      <c r="C4143" t="s">
        <v>208</v>
      </c>
      <c r="D4143" t="s">
        <v>206</v>
      </c>
      <c r="E4143" s="361" t="s">
        <v>5285</v>
      </c>
    </row>
    <row r="4144" spans="1:5" x14ac:dyDescent="0.25">
      <c r="A4144">
        <v>39882</v>
      </c>
      <c r="B4144" t="s">
        <v>8287</v>
      </c>
      <c r="C4144" t="s">
        <v>208</v>
      </c>
      <c r="D4144" t="s">
        <v>206</v>
      </c>
      <c r="E4144" s="361" t="s">
        <v>8288</v>
      </c>
    </row>
    <row r="4145" spans="1:5" x14ac:dyDescent="0.25">
      <c r="A4145">
        <v>39883</v>
      </c>
      <c r="B4145" t="s">
        <v>8289</v>
      </c>
      <c r="C4145" t="s">
        <v>208</v>
      </c>
      <c r="D4145" t="s">
        <v>206</v>
      </c>
      <c r="E4145" s="361" t="s">
        <v>8290</v>
      </c>
    </row>
    <row r="4146" spans="1:5" x14ac:dyDescent="0.25">
      <c r="A4146">
        <v>39884</v>
      </c>
      <c r="B4146" t="s">
        <v>8291</v>
      </c>
      <c r="C4146" t="s">
        <v>208</v>
      </c>
      <c r="D4146" t="s">
        <v>206</v>
      </c>
      <c r="E4146" s="361" t="s">
        <v>8292</v>
      </c>
    </row>
    <row r="4147" spans="1:5" x14ac:dyDescent="0.25">
      <c r="A4147">
        <v>39885</v>
      </c>
      <c r="B4147" t="s">
        <v>8293</v>
      </c>
      <c r="C4147" t="s">
        <v>208</v>
      </c>
      <c r="D4147" t="s">
        <v>206</v>
      </c>
      <c r="E4147" s="361" t="s">
        <v>8294</v>
      </c>
    </row>
    <row r="4148" spans="1:5" x14ac:dyDescent="0.25">
      <c r="A4148">
        <v>39886</v>
      </c>
      <c r="B4148" t="s">
        <v>8295</v>
      </c>
      <c r="C4148" t="s">
        <v>208</v>
      </c>
      <c r="D4148" t="s">
        <v>206</v>
      </c>
      <c r="E4148" s="361" t="s">
        <v>8296</v>
      </c>
    </row>
    <row r="4149" spans="1:5" x14ac:dyDescent="0.25">
      <c r="A4149">
        <v>39887</v>
      </c>
      <c r="B4149" t="s">
        <v>8297</v>
      </c>
      <c r="C4149" t="s">
        <v>208</v>
      </c>
      <c r="D4149" t="s">
        <v>206</v>
      </c>
      <c r="E4149" s="361" t="s">
        <v>705</v>
      </c>
    </row>
    <row r="4150" spans="1:5" x14ac:dyDescent="0.25">
      <c r="A4150">
        <v>39888</v>
      </c>
      <c r="B4150" t="s">
        <v>8298</v>
      </c>
      <c r="C4150" t="s">
        <v>208</v>
      </c>
      <c r="D4150" t="s">
        <v>206</v>
      </c>
      <c r="E4150" s="361" t="s">
        <v>8299</v>
      </c>
    </row>
    <row r="4151" spans="1:5" x14ac:dyDescent="0.25">
      <c r="A4151">
        <v>39890</v>
      </c>
      <c r="B4151" t="s">
        <v>8300</v>
      </c>
      <c r="C4151" t="s">
        <v>208</v>
      </c>
      <c r="D4151" t="s">
        <v>206</v>
      </c>
      <c r="E4151" s="361" t="s">
        <v>8301</v>
      </c>
    </row>
    <row r="4152" spans="1:5" x14ac:dyDescent="0.25">
      <c r="A4152">
        <v>39891</v>
      </c>
      <c r="B4152" t="s">
        <v>8302</v>
      </c>
      <c r="C4152" t="s">
        <v>208</v>
      </c>
      <c r="D4152" t="s">
        <v>206</v>
      </c>
      <c r="E4152" s="361" t="s">
        <v>8303</v>
      </c>
    </row>
    <row r="4153" spans="1:5" x14ac:dyDescent="0.25">
      <c r="A4153">
        <v>39892</v>
      </c>
      <c r="B4153" t="s">
        <v>8304</v>
      </c>
      <c r="C4153" t="s">
        <v>208</v>
      </c>
      <c r="D4153" t="s">
        <v>206</v>
      </c>
      <c r="E4153" s="361" t="s">
        <v>8305</v>
      </c>
    </row>
    <row r="4154" spans="1:5" x14ac:dyDescent="0.25">
      <c r="A4154">
        <v>39895</v>
      </c>
      <c r="B4154" t="s">
        <v>8306</v>
      </c>
      <c r="C4154" t="s">
        <v>208</v>
      </c>
      <c r="D4154" t="s">
        <v>206</v>
      </c>
      <c r="E4154" s="361" t="s">
        <v>8307</v>
      </c>
    </row>
    <row r="4155" spans="1:5" x14ac:dyDescent="0.25">
      <c r="A4155">
        <v>39896</v>
      </c>
      <c r="B4155" t="s">
        <v>8308</v>
      </c>
      <c r="C4155" t="s">
        <v>208</v>
      </c>
      <c r="D4155" t="s">
        <v>206</v>
      </c>
      <c r="E4155" s="361" t="s">
        <v>8309</v>
      </c>
    </row>
    <row r="4156" spans="1:5" x14ac:dyDescent="0.25">
      <c r="A4156">
        <v>39897</v>
      </c>
      <c r="B4156" t="s">
        <v>8310</v>
      </c>
      <c r="C4156" t="s">
        <v>208</v>
      </c>
      <c r="D4156" t="s">
        <v>206</v>
      </c>
      <c r="E4156" s="361" t="s">
        <v>1045</v>
      </c>
    </row>
    <row r="4157" spans="1:5" x14ac:dyDescent="0.25">
      <c r="A4157">
        <v>39914</v>
      </c>
      <c r="B4157" t="s">
        <v>8311</v>
      </c>
      <c r="C4157" t="s">
        <v>203</v>
      </c>
      <c r="D4157" t="s">
        <v>206</v>
      </c>
      <c r="E4157" s="361" t="s">
        <v>8312</v>
      </c>
    </row>
    <row r="4158" spans="1:5" x14ac:dyDescent="0.25">
      <c r="A4158">
        <v>39917</v>
      </c>
      <c r="B4158" t="s">
        <v>8313</v>
      </c>
      <c r="C4158" t="s">
        <v>208</v>
      </c>
      <c r="D4158" t="s">
        <v>206</v>
      </c>
      <c r="E4158" s="361" t="s">
        <v>8314</v>
      </c>
    </row>
    <row r="4159" spans="1:5" x14ac:dyDescent="0.25">
      <c r="A4159">
        <v>39919</v>
      </c>
      <c r="B4159" t="s">
        <v>8315</v>
      </c>
      <c r="C4159" t="s">
        <v>208</v>
      </c>
      <c r="D4159" t="s">
        <v>206</v>
      </c>
      <c r="E4159" s="361" t="s">
        <v>8316</v>
      </c>
    </row>
    <row r="4160" spans="1:5" x14ac:dyDescent="0.25">
      <c r="A4160">
        <v>39920</v>
      </c>
      <c r="B4160" t="s">
        <v>8317</v>
      </c>
      <c r="C4160" t="s">
        <v>208</v>
      </c>
      <c r="D4160" t="s">
        <v>206</v>
      </c>
      <c r="E4160" s="361" t="s">
        <v>6295</v>
      </c>
    </row>
    <row r="4161" spans="1:5" x14ac:dyDescent="0.25">
      <c r="A4161">
        <v>39925</v>
      </c>
      <c r="B4161" t="s">
        <v>8318</v>
      </c>
      <c r="C4161" t="s">
        <v>208</v>
      </c>
      <c r="D4161" t="s">
        <v>206</v>
      </c>
      <c r="E4161" s="361" t="s">
        <v>8319</v>
      </c>
    </row>
    <row r="4162" spans="1:5" x14ac:dyDescent="0.25">
      <c r="A4162">
        <v>39961</v>
      </c>
      <c r="B4162" t="s">
        <v>8320</v>
      </c>
      <c r="C4162" t="s">
        <v>208</v>
      </c>
      <c r="D4162" t="s">
        <v>206</v>
      </c>
      <c r="E4162" s="361" t="s">
        <v>8321</v>
      </c>
    </row>
    <row r="4163" spans="1:5" x14ac:dyDescent="0.25">
      <c r="A4163">
        <v>39995</v>
      </c>
      <c r="B4163" t="s">
        <v>8322</v>
      </c>
      <c r="C4163" t="s">
        <v>205</v>
      </c>
      <c r="D4163" t="s">
        <v>209</v>
      </c>
      <c r="E4163" s="361" t="s">
        <v>8323</v>
      </c>
    </row>
    <row r="4164" spans="1:5" x14ac:dyDescent="0.25">
      <c r="A4164">
        <v>39996</v>
      </c>
      <c r="B4164" t="s">
        <v>8324</v>
      </c>
      <c r="C4164" t="s">
        <v>213</v>
      </c>
      <c r="D4164" t="s">
        <v>206</v>
      </c>
      <c r="E4164" s="361" t="s">
        <v>6900</v>
      </c>
    </row>
    <row r="4165" spans="1:5" x14ac:dyDescent="0.25">
      <c r="A4165">
        <v>39997</v>
      </c>
      <c r="B4165" t="s">
        <v>8325</v>
      </c>
      <c r="C4165" t="s">
        <v>208</v>
      </c>
      <c r="D4165" t="s">
        <v>209</v>
      </c>
      <c r="E4165" s="361" t="s">
        <v>1915</v>
      </c>
    </row>
    <row r="4166" spans="1:5" x14ac:dyDescent="0.25">
      <c r="A4166">
        <v>40269</v>
      </c>
      <c r="B4166" t="s">
        <v>8326</v>
      </c>
      <c r="C4166" t="s">
        <v>208</v>
      </c>
      <c r="D4166" t="s">
        <v>206</v>
      </c>
      <c r="E4166" s="361" t="s">
        <v>8327</v>
      </c>
    </row>
    <row r="4167" spans="1:5" x14ac:dyDescent="0.25">
      <c r="A4167">
        <v>40270</v>
      </c>
      <c r="B4167" t="s">
        <v>8328</v>
      </c>
      <c r="C4167" t="s">
        <v>213</v>
      </c>
      <c r="D4167" t="s">
        <v>209</v>
      </c>
      <c r="E4167" s="361" t="s">
        <v>1916</v>
      </c>
    </row>
    <row r="4168" spans="1:5" x14ac:dyDescent="0.25">
      <c r="A4168">
        <v>40271</v>
      </c>
      <c r="B4168" t="s">
        <v>8329</v>
      </c>
      <c r="C4168" t="s">
        <v>220</v>
      </c>
      <c r="D4168" t="s">
        <v>206</v>
      </c>
      <c r="E4168" s="361" t="s">
        <v>711</v>
      </c>
    </row>
    <row r="4169" spans="1:5" x14ac:dyDescent="0.25">
      <c r="A4169">
        <v>40275</v>
      </c>
      <c r="B4169" t="s">
        <v>8330</v>
      </c>
      <c r="C4169" t="s">
        <v>220</v>
      </c>
      <c r="D4169" t="s">
        <v>206</v>
      </c>
      <c r="E4169" s="361" t="s">
        <v>1197</v>
      </c>
    </row>
    <row r="4170" spans="1:5" x14ac:dyDescent="0.25">
      <c r="A4170">
        <v>40287</v>
      </c>
      <c r="B4170" t="s">
        <v>8331</v>
      </c>
      <c r="C4170" t="s">
        <v>220</v>
      </c>
      <c r="D4170" t="s">
        <v>206</v>
      </c>
      <c r="E4170" s="361" t="s">
        <v>1917</v>
      </c>
    </row>
    <row r="4171" spans="1:5" x14ac:dyDescent="0.25">
      <c r="A4171">
        <v>40290</v>
      </c>
      <c r="B4171" t="s">
        <v>8332</v>
      </c>
      <c r="C4171" t="s">
        <v>363</v>
      </c>
      <c r="D4171" t="s">
        <v>206</v>
      </c>
      <c r="E4171" s="361" t="s">
        <v>1918</v>
      </c>
    </row>
    <row r="4172" spans="1:5" x14ac:dyDescent="0.25">
      <c r="A4172">
        <v>40291</v>
      </c>
      <c r="B4172" t="s">
        <v>8333</v>
      </c>
      <c r="C4172" t="s">
        <v>220</v>
      </c>
      <c r="D4172" t="s">
        <v>206</v>
      </c>
      <c r="E4172" s="361" t="s">
        <v>1919</v>
      </c>
    </row>
    <row r="4173" spans="1:5" x14ac:dyDescent="0.25">
      <c r="A4173">
        <v>40293</v>
      </c>
      <c r="B4173" t="s">
        <v>8334</v>
      </c>
      <c r="C4173" t="s">
        <v>212</v>
      </c>
      <c r="D4173" t="s">
        <v>206</v>
      </c>
      <c r="E4173" s="361" t="s">
        <v>1920</v>
      </c>
    </row>
    <row r="4174" spans="1:5" x14ac:dyDescent="0.25">
      <c r="A4174">
        <v>40294</v>
      </c>
      <c r="B4174" t="s">
        <v>8335</v>
      </c>
      <c r="C4174" t="s">
        <v>212</v>
      </c>
      <c r="D4174" t="s">
        <v>206</v>
      </c>
      <c r="E4174" s="361" t="s">
        <v>566</v>
      </c>
    </row>
    <row r="4175" spans="1:5" x14ac:dyDescent="0.25">
      <c r="A4175">
        <v>40304</v>
      </c>
      <c r="B4175" t="s">
        <v>8336</v>
      </c>
      <c r="C4175" t="s">
        <v>203</v>
      </c>
      <c r="D4175" t="s">
        <v>206</v>
      </c>
      <c r="E4175" s="361" t="s">
        <v>861</v>
      </c>
    </row>
    <row r="4176" spans="1:5" x14ac:dyDescent="0.25">
      <c r="A4176">
        <v>40329</v>
      </c>
      <c r="B4176" t="s">
        <v>8337</v>
      </c>
      <c r="C4176" t="s">
        <v>208</v>
      </c>
      <c r="D4176" t="s">
        <v>204</v>
      </c>
      <c r="E4176" s="361" t="s">
        <v>1694</v>
      </c>
    </row>
    <row r="4177" spans="1:5" x14ac:dyDescent="0.25">
      <c r="A4177">
        <v>40331</v>
      </c>
      <c r="B4177" t="s">
        <v>8338</v>
      </c>
      <c r="C4177" t="s">
        <v>212</v>
      </c>
      <c r="D4177" t="s">
        <v>206</v>
      </c>
      <c r="E4177" s="361" t="s">
        <v>2011</v>
      </c>
    </row>
    <row r="4178" spans="1:5" x14ac:dyDescent="0.25">
      <c r="A4178">
        <v>40334</v>
      </c>
      <c r="B4178" t="s">
        <v>8339</v>
      </c>
      <c r="C4178" t="s">
        <v>213</v>
      </c>
      <c r="D4178" t="s">
        <v>206</v>
      </c>
      <c r="E4178" s="361" t="s">
        <v>1921</v>
      </c>
    </row>
    <row r="4179" spans="1:5" x14ac:dyDescent="0.25">
      <c r="A4179">
        <v>40335</v>
      </c>
      <c r="B4179" t="s">
        <v>8340</v>
      </c>
      <c r="C4179" t="s">
        <v>213</v>
      </c>
      <c r="D4179" t="s">
        <v>206</v>
      </c>
      <c r="E4179" s="361" t="s">
        <v>1922</v>
      </c>
    </row>
    <row r="4180" spans="1:5" x14ac:dyDescent="0.25">
      <c r="A4180">
        <v>40339</v>
      </c>
      <c r="B4180" t="s">
        <v>8341</v>
      </c>
      <c r="C4180" t="s">
        <v>220</v>
      </c>
      <c r="D4180" t="s">
        <v>206</v>
      </c>
      <c r="E4180" s="361" t="s">
        <v>1917</v>
      </c>
    </row>
    <row r="4181" spans="1:5" x14ac:dyDescent="0.25">
      <c r="A4181">
        <v>40340</v>
      </c>
      <c r="B4181" t="s">
        <v>8342</v>
      </c>
      <c r="C4181" t="s">
        <v>208</v>
      </c>
      <c r="D4181" t="s">
        <v>206</v>
      </c>
      <c r="E4181" s="361" t="s">
        <v>5945</v>
      </c>
    </row>
    <row r="4182" spans="1:5" x14ac:dyDescent="0.25">
      <c r="A4182">
        <v>40341</v>
      </c>
      <c r="B4182" t="s">
        <v>8343</v>
      </c>
      <c r="C4182" t="s">
        <v>208</v>
      </c>
      <c r="D4182" t="s">
        <v>206</v>
      </c>
      <c r="E4182" s="361" t="s">
        <v>8344</v>
      </c>
    </row>
    <row r="4183" spans="1:5" x14ac:dyDescent="0.25">
      <c r="A4183">
        <v>40342</v>
      </c>
      <c r="B4183" t="s">
        <v>8345</v>
      </c>
      <c r="C4183" t="s">
        <v>208</v>
      </c>
      <c r="D4183" t="s">
        <v>206</v>
      </c>
      <c r="E4183" s="361" t="s">
        <v>8346</v>
      </c>
    </row>
    <row r="4184" spans="1:5" x14ac:dyDescent="0.25">
      <c r="A4184">
        <v>40343</v>
      </c>
      <c r="B4184" t="s">
        <v>8347</v>
      </c>
      <c r="C4184" t="s">
        <v>208</v>
      </c>
      <c r="D4184" t="s">
        <v>206</v>
      </c>
      <c r="E4184" s="361" t="s">
        <v>5376</v>
      </c>
    </row>
    <row r="4185" spans="1:5" x14ac:dyDescent="0.25">
      <c r="A4185">
        <v>40344</v>
      </c>
      <c r="B4185" t="s">
        <v>8348</v>
      </c>
      <c r="C4185" t="s">
        <v>208</v>
      </c>
      <c r="D4185" t="s">
        <v>206</v>
      </c>
      <c r="E4185" s="361" t="s">
        <v>8349</v>
      </c>
    </row>
    <row r="4186" spans="1:5" x14ac:dyDescent="0.25">
      <c r="A4186">
        <v>40345</v>
      </c>
      <c r="B4186" t="s">
        <v>8350</v>
      </c>
      <c r="C4186" t="s">
        <v>208</v>
      </c>
      <c r="D4186" t="s">
        <v>206</v>
      </c>
      <c r="E4186" s="361" t="s">
        <v>8351</v>
      </c>
    </row>
    <row r="4187" spans="1:5" x14ac:dyDescent="0.25">
      <c r="A4187">
        <v>40346</v>
      </c>
      <c r="B4187" t="s">
        <v>8352</v>
      </c>
      <c r="C4187" t="s">
        <v>208</v>
      </c>
      <c r="D4187" t="s">
        <v>206</v>
      </c>
      <c r="E4187" s="361" t="s">
        <v>8353</v>
      </c>
    </row>
    <row r="4188" spans="1:5" x14ac:dyDescent="0.25">
      <c r="A4188">
        <v>40347</v>
      </c>
      <c r="B4188" t="s">
        <v>8354</v>
      </c>
      <c r="C4188" t="s">
        <v>208</v>
      </c>
      <c r="D4188" t="s">
        <v>206</v>
      </c>
      <c r="E4188" s="361" t="s">
        <v>8355</v>
      </c>
    </row>
    <row r="4189" spans="1:5" x14ac:dyDescent="0.25">
      <c r="A4189">
        <v>40354</v>
      </c>
      <c r="B4189" t="s">
        <v>8356</v>
      </c>
      <c r="C4189" t="s">
        <v>208</v>
      </c>
      <c r="D4189" t="s">
        <v>209</v>
      </c>
      <c r="E4189" s="361" t="s">
        <v>1525</v>
      </c>
    </row>
    <row r="4190" spans="1:5" x14ac:dyDescent="0.25">
      <c r="A4190">
        <v>40355</v>
      </c>
      <c r="B4190" t="s">
        <v>8357</v>
      </c>
      <c r="C4190" t="s">
        <v>208</v>
      </c>
      <c r="D4190" t="s">
        <v>209</v>
      </c>
      <c r="E4190" s="361" t="s">
        <v>715</v>
      </c>
    </row>
    <row r="4191" spans="1:5" x14ac:dyDescent="0.25">
      <c r="A4191">
        <v>40356</v>
      </c>
      <c r="B4191" t="s">
        <v>8358</v>
      </c>
      <c r="C4191" t="s">
        <v>208</v>
      </c>
      <c r="D4191" t="s">
        <v>209</v>
      </c>
      <c r="E4191" s="361" t="s">
        <v>1923</v>
      </c>
    </row>
    <row r="4192" spans="1:5" x14ac:dyDescent="0.25">
      <c r="A4192">
        <v>40357</v>
      </c>
      <c r="B4192" t="s">
        <v>8359</v>
      </c>
      <c r="C4192" t="s">
        <v>208</v>
      </c>
      <c r="D4192" t="s">
        <v>209</v>
      </c>
      <c r="E4192" s="361" t="s">
        <v>1924</v>
      </c>
    </row>
    <row r="4193" spans="1:5" x14ac:dyDescent="0.25">
      <c r="A4193">
        <v>40358</v>
      </c>
      <c r="B4193" t="s">
        <v>8360</v>
      </c>
      <c r="C4193" t="s">
        <v>208</v>
      </c>
      <c r="D4193" t="s">
        <v>209</v>
      </c>
      <c r="E4193" s="361" t="s">
        <v>1924</v>
      </c>
    </row>
    <row r="4194" spans="1:5" x14ac:dyDescent="0.25">
      <c r="A4194">
        <v>40359</v>
      </c>
      <c r="B4194" t="s">
        <v>8361</v>
      </c>
      <c r="C4194" t="s">
        <v>208</v>
      </c>
      <c r="D4194" t="s">
        <v>209</v>
      </c>
      <c r="E4194" s="361" t="s">
        <v>1925</v>
      </c>
    </row>
    <row r="4195" spans="1:5" x14ac:dyDescent="0.25">
      <c r="A4195">
        <v>40360</v>
      </c>
      <c r="B4195" t="s">
        <v>8362</v>
      </c>
      <c r="C4195" t="s">
        <v>208</v>
      </c>
      <c r="D4195" t="s">
        <v>209</v>
      </c>
      <c r="E4195" s="361" t="s">
        <v>1926</v>
      </c>
    </row>
    <row r="4196" spans="1:5" x14ac:dyDescent="0.25">
      <c r="A4196">
        <v>40361</v>
      </c>
      <c r="B4196" t="s">
        <v>8363</v>
      </c>
      <c r="C4196" t="s">
        <v>208</v>
      </c>
      <c r="D4196" t="s">
        <v>209</v>
      </c>
      <c r="E4196" s="361" t="s">
        <v>1927</v>
      </c>
    </row>
    <row r="4197" spans="1:5" x14ac:dyDescent="0.25">
      <c r="A4197">
        <v>40362</v>
      </c>
      <c r="B4197" t="s">
        <v>8364</v>
      </c>
      <c r="C4197" t="s">
        <v>208</v>
      </c>
      <c r="D4197" t="s">
        <v>209</v>
      </c>
      <c r="E4197" s="361" t="s">
        <v>1928</v>
      </c>
    </row>
    <row r="4198" spans="1:5" x14ac:dyDescent="0.25">
      <c r="A4198">
        <v>40363</v>
      </c>
      <c r="B4198" t="s">
        <v>8365</v>
      </c>
      <c r="C4198" t="s">
        <v>208</v>
      </c>
      <c r="D4198" t="s">
        <v>209</v>
      </c>
      <c r="E4198" s="361" t="s">
        <v>1929</v>
      </c>
    </row>
    <row r="4199" spans="1:5" x14ac:dyDescent="0.25">
      <c r="A4199">
        <v>40364</v>
      </c>
      <c r="B4199" t="s">
        <v>8366</v>
      </c>
      <c r="C4199" t="s">
        <v>208</v>
      </c>
      <c r="D4199" t="s">
        <v>209</v>
      </c>
      <c r="E4199" s="361" t="s">
        <v>1930</v>
      </c>
    </row>
    <row r="4200" spans="1:5" x14ac:dyDescent="0.25">
      <c r="A4200">
        <v>40365</v>
      </c>
      <c r="B4200" t="s">
        <v>8367</v>
      </c>
      <c r="C4200" t="s">
        <v>208</v>
      </c>
      <c r="D4200" t="s">
        <v>209</v>
      </c>
      <c r="E4200" s="361" t="s">
        <v>1558</v>
      </c>
    </row>
    <row r="4201" spans="1:5" x14ac:dyDescent="0.25">
      <c r="A4201">
        <v>40366</v>
      </c>
      <c r="B4201" t="s">
        <v>8368</v>
      </c>
      <c r="C4201" t="s">
        <v>208</v>
      </c>
      <c r="D4201" t="s">
        <v>209</v>
      </c>
      <c r="E4201" s="361" t="s">
        <v>1931</v>
      </c>
    </row>
    <row r="4202" spans="1:5" x14ac:dyDescent="0.25">
      <c r="A4202">
        <v>40367</v>
      </c>
      <c r="B4202" t="s">
        <v>8369</v>
      </c>
      <c r="C4202" t="s">
        <v>208</v>
      </c>
      <c r="D4202" t="s">
        <v>209</v>
      </c>
      <c r="E4202" s="361" t="s">
        <v>1932</v>
      </c>
    </row>
    <row r="4203" spans="1:5" x14ac:dyDescent="0.25">
      <c r="A4203">
        <v>40368</v>
      </c>
      <c r="B4203" t="s">
        <v>8370</v>
      </c>
      <c r="C4203" t="s">
        <v>208</v>
      </c>
      <c r="D4203" t="s">
        <v>209</v>
      </c>
      <c r="E4203" s="361" t="s">
        <v>1933</v>
      </c>
    </row>
    <row r="4204" spans="1:5" x14ac:dyDescent="0.25">
      <c r="A4204">
        <v>40369</v>
      </c>
      <c r="B4204" t="s">
        <v>8371</v>
      </c>
      <c r="C4204" t="s">
        <v>208</v>
      </c>
      <c r="D4204" t="s">
        <v>209</v>
      </c>
      <c r="E4204" s="361" t="s">
        <v>1934</v>
      </c>
    </row>
    <row r="4205" spans="1:5" x14ac:dyDescent="0.25">
      <c r="A4205">
        <v>40370</v>
      </c>
      <c r="B4205" t="s">
        <v>8372</v>
      </c>
      <c r="C4205" t="s">
        <v>208</v>
      </c>
      <c r="D4205" t="s">
        <v>209</v>
      </c>
      <c r="E4205" s="361" t="s">
        <v>1935</v>
      </c>
    </row>
    <row r="4206" spans="1:5" x14ac:dyDescent="0.25">
      <c r="A4206">
        <v>40371</v>
      </c>
      <c r="B4206" t="s">
        <v>8373</v>
      </c>
      <c r="C4206" t="s">
        <v>208</v>
      </c>
      <c r="D4206" t="s">
        <v>209</v>
      </c>
      <c r="E4206" s="361" t="s">
        <v>1936</v>
      </c>
    </row>
    <row r="4207" spans="1:5" x14ac:dyDescent="0.25">
      <c r="A4207">
        <v>40372</v>
      </c>
      <c r="B4207" t="s">
        <v>8374</v>
      </c>
      <c r="C4207" t="s">
        <v>208</v>
      </c>
      <c r="D4207" t="s">
        <v>209</v>
      </c>
      <c r="E4207" s="361" t="s">
        <v>1937</v>
      </c>
    </row>
    <row r="4208" spans="1:5" x14ac:dyDescent="0.25">
      <c r="A4208">
        <v>40373</v>
      </c>
      <c r="B4208" t="s">
        <v>8375</v>
      </c>
      <c r="C4208" t="s">
        <v>208</v>
      </c>
      <c r="D4208" t="s">
        <v>209</v>
      </c>
      <c r="E4208" s="361" t="s">
        <v>1938</v>
      </c>
    </row>
    <row r="4209" spans="1:5" x14ac:dyDescent="0.25">
      <c r="A4209">
        <v>40374</v>
      </c>
      <c r="B4209" t="s">
        <v>8376</v>
      </c>
      <c r="C4209" t="s">
        <v>208</v>
      </c>
      <c r="D4209" t="s">
        <v>209</v>
      </c>
      <c r="E4209" s="361" t="s">
        <v>1939</v>
      </c>
    </row>
    <row r="4210" spans="1:5" x14ac:dyDescent="0.25">
      <c r="A4210">
        <v>40375</v>
      </c>
      <c r="B4210" t="s">
        <v>8377</v>
      </c>
      <c r="C4210" t="s">
        <v>208</v>
      </c>
      <c r="D4210" t="s">
        <v>209</v>
      </c>
      <c r="E4210" s="361" t="s">
        <v>1940</v>
      </c>
    </row>
    <row r="4211" spans="1:5" x14ac:dyDescent="0.25">
      <c r="A4211">
        <v>40378</v>
      </c>
      <c r="B4211" t="s">
        <v>8378</v>
      </c>
      <c r="C4211" t="s">
        <v>208</v>
      </c>
      <c r="D4211" t="s">
        <v>209</v>
      </c>
      <c r="E4211" s="361" t="s">
        <v>1941</v>
      </c>
    </row>
    <row r="4212" spans="1:5" x14ac:dyDescent="0.25">
      <c r="A4212">
        <v>40379</v>
      </c>
      <c r="B4212" t="s">
        <v>8379</v>
      </c>
      <c r="C4212" t="s">
        <v>208</v>
      </c>
      <c r="D4212" t="s">
        <v>209</v>
      </c>
      <c r="E4212" s="361" t="s">
        <v>1941</v>
      </c>
    </row>
    <row r="4213" spans="1:5" x14ac:dyDescent="0.25">
      <c r="A4213">
        <v>40380</v>
      </c>
      <c r="B4213" t="s">
        <v>8380</v>
      </c>
      <c r="C4213" t="s">
        <v>208</v>
      </c>
      <c r="D4213" t="s">
        <v>209</v>
      </c>
      <c r="E4213" s="361" t="s">
        <v>1942</v>
      </c>
    </row>
    <row r="4214" spans="1:5" x14ac:dyDescent="0.25">
      <c r="A4214">
        <v>40381</v>
      </c>
      <c r="B4214" t="s">
        <v>8381</v>
      </c>
      <c r="C4214" t="s">
        <v>208</v>
      </c>
      <c r="D4214" t="s">
        <v>209</v>
      </c>
      <c r="E4214" s="361" t="s">
        <v>1942</v>
      </c>
    </row>
    <row r="4215" spans="1:5" x14ac:dyDescent="0.25">
      <c r="A4215">
        <v>40382</v>
      </c>
      <c r="B4215" t="s">
        <v>8382</v>
      </c>
      <c r="C4215" t="s">
        <v>208</v>
      </c>
      <c r="D4215" t="s">
        <v>209</v>
      </c>
      <c r="E4215" s="361" t="s">
        <v>1680</v>
      </c>
    </row>
    <row r="4216" spans="1:5" x14ac:dyDescent="0.25">
      <c r="A4216">
        <v>40383</v>
      </c>
      <c r="B4216" t="s">
        <v>8383</v>
      </c>
      <c r="C4216" t="s">
        <v>208</v>
      </c>
      <c r="D4216" t="s">
        <v>209</v>
      </c>
      <c r="E4216" s="361" t="s">
        <v>1943</v>
      </c>
    </row>
    <row r="4217" spans="1:5" x14ac:dyDescent="0.25">
      <c r="A4217">
        <v>40384</v>
      </c>
      <c r="B4217" t="s">
        <v>8384</v>
      </c>
      <c r="C4217" t="s">
        <v>208</v>
      </c>
      <c r="D4217" t="s">
        <v>209</v>
      </c>
      <c r="E4217" s="361" t="s">
        <v>1943</v>
      </c>
    </row>
    <row r="4218" spans="1:5" x14ac:dyDescent="0.25">
      <c r="A4218">
        <v>40385</v>
      </c>
      <c r="B4218" t="s">
        <v>8385</v>
      </c>
      <c r="C4218" t="s">
        <v>208</v>
      </c>
      <c r="D4218" t="s">
        <v>209</v>
      </c>
      <c r="E4218" s="361" t="s">
        <v>1944</v>
      </c>
    </row>
    <row r="4219" spans="1:5" x14ac:dyDescent="0.25">
      <c r="A4219">
        <v>40386</v>
      </c>
      <c r="B4219" t="s">
        <v>8386</v>
      </c>
      <c r="C4219" t="s">
        <v>208</v>
      </c>
      <c r="D4219" t="s">
        <v>209</v>
      </c>
      <c r="E4219" s="361" t="s">
        <v>1944</v>
      </c>
    </row>
    <row r="4220" spans="1:5" x14ac:dyDescent="0.25">
      <c r="A4220">
        <v>40387</v>
      </c>
      <c r="B4220" t="s">
        <v>8387</v>
      </c>
      <c r="C4220" t="s">
        <v>208</v>
      </c>
      <c r="D4220" t="s">
        <v>209</v>
      </c>
      <c r="E4220" s="361" t="s">
        <v>1945</v>
      </c>
    </row>
    <row r="4221" spans="1:5" x14ac:dyDescent="0.25">
      <c r="A4221">
        <v>40388</v>
      </c>
      <c r="B4221" t="s">
        <v>8388</v>
      </c>
      <c r="C4221" t="s">
        <v>208</v>
      </c>
      <c r="D4221" t="s">
        <v>209</v>
      </c>
      <c r="E4221" s="361" t="s">
        <v>1946</v>
      </c>
    </row>
    <row r="4222" spans="1:5" x14ac:dyDescent="0.25">
      <c r="A4222">
        <v>40389</v>
      </c>
      <c r="B4222" t="s">
        <v>8389</v>
      </c>
      <c r="C4222" t="s">
        <v>208</v>
      </c>
      <c r="D4222" t="s">
        <v>209</v>
      </c>
      <c r="E4222" s="361" t="s">
        <v>1947</v>
      </c>
    </row>
    <row r="4223" spans="1:5" x14ac:dyDescent="0.25">
      <c r="A4223">
        <v>40390</v>
      </c>
      <c r="B4223" t="s">
        <v>8390</v>
      </c>
      <c r="C4223" t="s">
        <v>208</v>
      </c>
      <c r="D4223" t="s">
        <v>209</v>
      </c>
      <c r="E4223" s="361" t="s">
        <v>1948</v>
      </c>
    </row>
    <row r="4224" spans="1:5" x14ac:dyDescent="0.25">
      <c r="A4224">
        <v>40391</v>
      </c>
      <c r="B4224" t="s">
        <v>8391</v>
      </c>
      <c r="C4224" t="s">
        <v>208</v>
      </c>
      <c r="D4224" t="s">
        <v>209</v>
      </c>
      <c r="E4224" s="361" t="s">
        <v>1949</v>
      </c>
    </row>
    <row r="4225" spans="1:5" x14ac:dyDescent="0.25">
      <c r="A4225">
        <v>40392</v>
      </c>
      <c r="B4225" t="s">
        <v>8392</v>
      </c>
      <c r="C4225" t="s">
        <v>208</v>
      </c>
      <c r="D4225" t="s">
        <v>209</v>
      </c>
      <c r="E4225" s="361" t="s">
        <v>553</v>
      </c>
    </row>
    <row r="4226" spans="1:5" x14ac:dyDescent="0.25">
      <c r="A4226">
        <v>40393</v>
      </c>
      <c r="B4226" t="s">
        <v>8393</v>
      </c>
      <c r="C4226" t="s">
        <v>208</v>
      </c>
      <c r="D4226" t="s">
        <v>209</v>
      </c>
      <c r="E4226" s="361" t="s">
        <v>1950</v>
      </c>
    </row>
    <row r="4227" spans="1:5" x14ac:dyDescent="0.25">
      <c r="A4227">
        <v>40394</v>
      </c>
      <c r="B4227" t="s">
        <v>8394</v>
      </c>
      <c r="C4227" t="s">
        <v>208</v>
      </c>
      <c r="D4227" t="s">
        <v>209</v>
      </c>
      <c r="E4227" s="361" t="s">
        <v>1951</v>
      </c>
    </row>
    <row r="4228" spans="1:5" x14ac:dyDescent="0.25">
      <c r="A4228">
        <v>40395</v>
      </c>
      <c r="B4228" t="s">
        <v>8395</v>
      </c>
      <c r="C4228" t="s">
        <v>208</v>
      </c>
      <c r="D4228" t="s">
        <v>209</v>
      </c>
      <c r="E4228" s="361" t="s">
        <v>1952</v>
      </c>
    </row>
    <row r="4229" spans="1:5" x14ac:dyDescent="0.25">
      <c r="A4229">
        <v>40396</v>
      </c>
      <c r="B4229" t="s">
        <v>8396</v>
      </c>
      <c r="C4229" t="s">
        <v>208</v>
      </c>
      <c r="D4229" t="s">
        <v>209</v>
      </c>
      <c r="E4229" s="361" t="s">
        <v>1953</v>
      </c>
    </row>
    <row r="4230" spans="1:5" x14ac:dyDescent="0.25">
      <c r="A4230">
        <v>40397</v>
      </c>
      <c r="B4230" t="s">
        <v>8397</v>
      </c>
      <c r="C4230" t="s">
        <v>208</v>
      </c>
      <c r="D4230" t="s">
        <v>209</v>
      </c>
      <c r="E4230" s="361" t="s">
        <v>1954</v>
      </c>
    </row>
    <row r="4231" spans="1:5" x14ac:dyDescent="0.25">
      <c r="A4231">
        <v>40398</v>
      </c>
      <c r="B4231" t="s">
        <v>8398</v>
      </c>
      <c r="C4231" t="s">
        <v>208</v>
      </c>
      <c r="D4231" t="s">
        <v>209</v>
      </c>
      <c r="E4231" s="361" t="s">
        <v>1955</v>
      </c>
    </row>
    <row r="4232" spans="1:5" x14ac:dyDescent="0.25">
      <c r="A4232">
        <v>40399</v>
      </c>
      <c r="B4232" t="s">
        <v>8399</v>
      </c>
      <c r="C4232" t="s">
        <v>208</v>
      </c>
      <c r="D4232" t="s">
        <v>209</v>
      </c>
      <c r="E4232" s="361" t="s">
        <v>1956</v>
      </c>
    </row>
    <row r="4233" spans="1:5" x14ac:dyDescent="0.25">
      <c r="A4233">
        <v>40400</v>
      </c>
      <c r="B4233" t="s">
        <v>8400</v>
      </c>
      <c r="C4233" t="s">
        <v>213</v>
      </c>
      <c r="D4233" t="s">
        <v>206</v>
      </c>
      <c r="E4233" s="361" t="s">
        <v>1957</v>
      </c>
    </row>
    <row r="4234" spans="1:5" x14ac:dyDescent="0.25">
      <c r="A4234">
        <v>40401</v>
      </c>
      <c r="B4234" t="s">
        <v>8401</v>
      </c>
      <c r="C4234" t="s">
        <v>213</v>
      </c>
      <c r="D4234" t="s">
        <v>206</v>
      </c>
      <c r="E4234" s="361" t="s">
        <v>1958</v>
      </c>
    </row>
    <row r="4235" spans="1:5" x14ac:dyDescent="0.25">
      <c r="A4235">
        <v>40402</v>
      </c>
      <c r="B4235" t="s">
        <v>8402</v>
      </c>
      <c r="C4235" t="s">
        <v>213</v>
      </c>
      <c r="D4235" t="s">
        <v>206</v>
      </c>
      <c r="E4235" s="361" t="s">
        <v>1524</v>
      </c>
    </row>
    <row r="4236" spans="1:5" x14ac:dyDescent="0.25">
      <c r="A4236">
        <v>40403</v>
      </c>
      <c r="B4236" t="s">
        <v>8403</v>
      </c>
      <c r="C4236" t="s">
        <v>208</v>
      </c>
      <c r="D4236" t="s">
        <v>206</v>
      </c>
      <c r="E4236" s="361" t="s">
        <v>1959</v>
      </c>
    </row>
    <row r="4237" spans="1:5" x14ac:dyDescent="0.25">
      <c r="A4237">
        <v>40406</v>
      </c>
      <c r="B4237" t="s">
        <v>8404</v>
      </c>
      <c r="C4237" t="s">
        <v>208</v>
      </c>
      <c r="D4237" t="s">
        <v>209</v>
      </c>
      <c r="E4237" s="361" t="s">
        <v>8405</v>
      </c>
    </row>
    <row r="4238" spans="1:5" x14ac:dyDescent="0.25">
      <c r="A4238">
        <v>40408</v>
      </c>
      <c r="B4238" t="s">
        <v>8406</v>
      </c>
      <c r="C4238" t="s">
        <v>208</v>
      </c>
      <c r="D4238" t="s">
        <v>206</v>
      </c>
      <c r="E4238" s="361" t="s">
        <v>1960</v>
      </c>
    </row>
    <row r="4239" spans="1:5" x14ac:dyDescent="0.25">
      <c r="A4239">
        <v>40409</v>
      </c>
      <c r="B4239" t="s">
        <v>8407</v>
      </c>
      <c r="C4239" t="s">
        <v>208</v>
      </c>
      <c r="D4239" t="s">
        <v>206</v>
      </c>
      <c r="E4239" s="361" t="s">
        <v>518</v>
      </c>
    </row>
    <row r="4240" spans="1:5" x14ac:dyDescent="0.25">
      <c r="A4240">
        <v>40410</v>
      </c>
      <c r="B4240" t="s">
        <v>8408</v>
      </c>
      <c r="C4240" t="s">
        <v>208</v>
      </c>
      <c r="D4240" t="s">
        <v>209</v>
      </c>
      <c r="E4240" s="361" t="s">
        <v>8409</v>
      </c>
    </row>
    <row r="4241" spans="1:5" x14ac:dyDescent="0.25">
      <c r="A4241">
        <v>40411</v>
      </c>
      <c r="B4241" t="s">
        <v>8410</v>
      </c>
      <c r="C4241" t="s">
        <v>208</v>
      </c>
      <c r="D4241" t="s">
        <v>209</v>
      </c>
      <c r="E4241" s="361" t="s">
        <v>8411</v>
      </c>
    </row>
    <row r="4242" spans="1:5" x14ac:dyDescent="0.25">
      <c r="A4242">
        <v>40412</v>
      </c>
      <c r="B4242" t="s">
        <v>8412</v>
      </c>
      <c r="C4242" t="s">
        <v>208</v>
      </c>
      <c r="D4242" t="s">
        <v>209</v>
      </c>
      <c r="E4242" s="361" t="s">
        <v>2849</v>
      </c>
    </row>
    <row r="4243" spans="1:5" x14ac:dyDescent="0.25">
      <c r="A4243">
        <v>40413</v>
      </c>
      <c r="B4243" t="s">
        <v>8413</v>
      </c>
      <c r="C4243" t="s">
        <v>208</v>
      </c>
      <c r="D4243" t="s">
        <v>209</v>
      </c>
      <c r="E4243" s="361" t="s">
        <v>674</v>
      </c>
    </row>
    <row r="4244" spans="1:5" x14ac:dyDescent="0.25">
      <c r="A4244">
        <v>40414</v>
      </c>
      <c r="B4244" t="s">
        <v>8414</v>
      </c>
      <c r="C4244" t="s">
        <v>208</v>
      </c>
      <c r="D4244" t="s">
        <v>209</v>
      </c>
      <c r="E4244" s="361" t="s">
        <v>3813</v>
      </c>
    </row>
    <row r="4245" spans="1:5" x14ac:dyDescent="0.25">
      <c r="A4245">
        <v>40415</v>
      </c>
      <c r="B4245" t="s">
        <v>8415</v>
      </c>
      <c r="C4245" t="s">
        <v>208</v>
      </c>
      <c r="D4245" t="s">
        <v>209</v>
      </c>
      <c r="E4245" s="361" t="s">
        <v>799</v>
      </c>
    </row>
    <row r="4246" spans="1:5" x14ac:dyDescent="0.25">
      <c r="A4246">
        <v>40416</v>
      </c>
      <c r="B4246" t="s">
        <v>8416</v>
      </c>
      <c r="C4246" t="s">
        <v>208</v>
      </c>
      <c r="D4246" t="s">
        <v>209</v>
      </c>
      <c r="E4246" s="361" t="s">
        <v>5223</v>
      </c>
    </row>
    <row r="4247" spans="1:5" x14ac:dyDescent="0.25">
      <c r="A4247">
        <v>40417</v>
      </c>
      <c r="B4247" t="s">
        <v>8417</v>
      </c>
      <c r="C4247" t="s">
        <v>208</v>
      </c>
      <c r="D4247" t="s">
        <v>209</v>
      </c>
      <c r="E4247" s="361" t="s">
        <v>8418</v>
      </c>
    </row>
    <row r="4248" spans="1:5" x14ac:dyDescent="0.25">
      <c r="A4248">
        <v>40418</v>
      </c>
      <c r="B4248" t="s">
        <v>8419</v>
      </c>
      <c r="C4248" t="s">
        <v>208</v>
      </c>
      <c r="D4248" t="s">
        <v>209</v>
      </c>
      <c r="E4248" s="361" t="s">
        <v>8420</v>
      </c>
    </row>
    <row r="4249" spans="1:5" x14ac:dyDescent="0.25">
      <c r="A4249">
        <v>40419</v>
      </c>
      <c r="B4249" t="s">
        <v>8421</v>
      </c>
      <c r="C4249" t="s">
        <v>208</v>
      </c>
      <c r="D4249" t="s">
        <v>209</v>
      </c>
      <c r="E4249" s="361" t="s">
        <v>8422</v>
      </c>
    </row>
    <row r="4250" spans="1:5" x14ac:dyDescent="0.25">
      <c r="A4250">
        <v>40420</v>
      </c>
      <c r="B4250" t="s">
        <v>8423</v>
      </c>
      <c r="C4250" t="s">
        <v>208</v>
      </c>
      <c r="D4250" t="s">
        <v>209</v>
      </c>
      <c r="E4250" s="361" t="s">
        <v>8424</v>
      </c>
    </row>
    <row r="4251" spans="1:5" x14ac:dyDescent="0.25">
      <c r="A4251">
        <v>40421</v>
      </c>
      <c r="B4251" t="s">
        <v>8425</v>
      </c>
      <c r="C4251" t="s">
        <v>208</v>
      </c>
      <c r="D4251" t="s">
        <v>209</v>
      </c>
      <c r="E4251" s="361" t="s">
        <v>8426</v>
      </c>
    </row>
    <row r="4252" spans="1:5" x14ac:dyDescent="0.25">
      <c r="A4252">
        <v>40422</v>
      </c>
      <c r="B4252" t="s">
        <v>8427</v>
      </c>
      <c r="C4252" t="s">
        <v>208</v>
      </c>
      <c r="D4252" t="s">
        <v>209</v>
      </c>
      <c r="E4252" s="361" t="s">
        <v>1963</v>
      </c>
    </row>
    <row r="4253" spans="1:5" x14ac:dyDescent="0.25">
      <c r="A4253">
        <v>40423</v>
      </c>
      <c r="B4253" t="s">
        <v>8428</v>
      </c>
      <c r="C4253" t="s">
        <v>208</v>
      </c>
      <c r="D4253" t="s">
        <v>209</v>
      </c>
      <c r="E4253" s="361" t="s">
        <v>1680</v>
      </c>
    </row>
    <row r="4254" spans="1:5" x14ac:dyDescent="0.25">
      <c r="A4254">
        <v>40424</v>
      </c>
      <c r="B4254" t="s">
        <v>8429</v>
      </c>
      <c r="C4254" t="s">
        <v>203</v>
      </c>
      <c r="D4254" t="s">
        <v>206</v>
      </c>
      <c r="E4254" s="361" t="s">
        <v>8430</v>
      </c>
    </row>
    <row r="4255" spans="1:5" x14ac:dyDescent="0.25">
      <c r="A4255">
        <v>40425</v>
      </c>
      <c r="B4255" t="s">
        <v>8431</v>
      </c>
      <c r="C4255" t="s">
        <v>203</v>
      </c>
      <c r="D4255" t="s">
        <v>206</v>
      </c>
      <c r="E4255" s="361" t="s">
        <v>2142</v>
      </c>
    </row>
    <row r="4256" spans="1:5" x14ac:dyDescent="0.25">
      <c r="A4256">
        <v>40433</v>
      </c>
      <c r="B4256" t="s">
        <v>8432</v>
      </c>
      <c r="C4256" t="s">
        <v>208</v>
      </c>
      <c r="D4256" t="s">
        <v>209</v>
      </c>
      <c r="E4256" s="361" t="s">
        <v>696</v>
      </c>
    </row>
    <row r="4257" spans="1:5" x14ac:dyDescent="0.25">
      <c r="A4257">
        <v>40435</v>
      </c>
      <c r="B4257" t="s">
        <v>8433</v>
      </c>
      <c r="C4257" t="s">
        <v>208</v>
      </c>
      <c r="D4257" t="s">
        <v>209</v>
      </c>
      <c r="E4257" s="361" t="s">
        <v>8434</v>
      </c>
    </row>
    <row r="4258" spans="1:5" x14ac:dyDescent="0.25">
      <c r="A4258">
        <v>40436</v>
      </c>
      <c r="B4258" t="s">
        <v>8435</v>
      </c>
      <c r="C4258" t="s">
        <v>205</v>
      </c>
      <c r="D4258" t="s">
        <v>206</v>
      </c>
      <c r="E4258" s="361" t="s">
        <v>8436</v>
      </c>
    </row>
    <row r="4259" spans="1:5" x14ac:dyDescent="0.25">
      <c r="A4259">
        <v>40438</v>
      </c>
      <c r="B4259" t="s">
        <v>8437</v>
      </c>
      <c r="C4259" t="s">
        <v>205</v>
      </c>
      <c r="D4259" t="s">
        <v>206</v>
      </c>
      <c r="E4259" s="361" t="s">
        <v>8438</v>
      </c>
    </row>
    <row r="4260" spans="1:5" x14ac:dyDescent="0.25">
      <c r="A4260">
        <v>40440</v>
      </c>
      <c r="B4260" t="s">
        <v>8439</v>
      </c>
      <c r="C4260" t="s">
        <v>205</v>
      </c>
      <c r="D4260" t="s">
        <v>206</v>
      </c>
      <c r="E4260" s="361" t="s">
        <v>8440</v>
      </c>
    </row>
    <row r="4261" spans="1:5" x14ac:dyDescent="0.25">
      <c r="A4261">
        <v>40441</v>
      </c>
      <c r="B4261" t="s">
        <v>8441</v>
      </c>
      <c r="C4261" t="s">
        <v>205</v>
      </c>
      <c r="D4261" t="s">
        <v>206</v>
      </c>
      <c r="E4261" s="361" t="s">
        <v>8442</v>
      </c>
    </row>
    <row r="4262" spans="1:5" x14ac:dyDescent="0.25">
      <c r="A4262">
        <v>40449</v>
      </c>
      <c r="B4262" t="s">
        <v>8443</v>
      </c>
      <c r="C4262" t="s">
        <v>205</v>
      </c>
      <c r="D4262" t="s">
        <v>206</v>
      </c>
      <c r="E4262" s="361" t="s">
        <v>8444</v>
      </c>
    </row>
    <row r="4263" spans="1:5" x14ac:dyDescent="0.25">
      <c r="A4263">
        <v>40451</v>
      </c>
      <c r="B4263" t="s">
        <v>8445</v>
      </c>
      <c r="C4263" t="s">
        <v>214</v>
      </c>
      <c r="D4263" t="s">
        <v>206</v>
      </c>
      <c r="E4263" s="361" t="s">
        <v>8446</v>
      </c>
    </row>
    <row r="4264" spans="1:5" x14ac:dyDescent="0.25">
      <c r="A4264">
        <v>40452</v>
      </c>
      <c r="B4264" t="s">
        <v>8447</v>
      </c>
      <c r="C4264" t="s">
        <v>214</v>
      </c>
      <c r="D4264" t="s">
        <v>206</v>
      </c>
      <c r="E4264" s="361" t="s">
        <v>8448</v>
      </c>
    </row>
    <row r="4265" spans="1:5" x14ac:dyDescent="0.25">
      <c r="A4265">
        <v>40453</v>
      </c>
      <c r="B4265" t="s">
        <v>8449</v>
      </c>
      <c r="C4265" t="s">
        <v>214</v>
      </c>
      <c r="D4265" t="s">
        <v>206</v>
      </c>
      <c r="E4265" s="361" t="s">
        <v>8450</v>
      </c>
    </row>
    <row r="4266" spans="1:5" x14ac:dyDescent="0.25">
      <c r="A4266">
        <v>40515</v>
      </c>
      <c r="B4266" t="s">
        <v>8451</v>
      </c>
      <c r="C4266" t="s">
        <v>214</v>
      </c>
      <c r="D4266" t="s">
        <v>206</v>
      </c>
      <c r="E4266" s="361" t="s">
        <v>1964</v>
      </c>
    </row>
    <row r="4267" spans="1:5" x14ac:dyDescent="0.25">
      <c r="A4267">
        <v>40517</v>
      </c>
      <c r="B4267" t="s">
        <v>8452</v>
      </c>
      <c r="C4267" t="s">
        <v>214</v>
      </c>
      <c r="D4267" t="s">
        <v>206</v>
      </c>
      <c r="E4267" s="361" t="s">
        <v>1965</v>
      </c>
    </row>
    <row r="4268" spans="1:5" x14ac:dyDescent="0.25">
      <c r="A4268">
        <v>40519</v>
      </c>
      <c r="B4268" t="s">
        <v>8453</v>
      </c>
      <c r="C4268" t="s">
        <v>208</v>
      </c>
      <c r="D4268" t="s">
        <v>206</v>
      </c>
      <c r="E4268" s="361" t="s">
        <v>8454</v>
      </c>
    </row>
    <row r="4269" spans="1:5" x14ac:dyDescent="0.25">
      <c r="A4269">
        <v>40521</v>
      </c>
      <c r="B4269" t="s">
        <v>8455</v>
      </c>
      <c r="C4269" t="s">
        <v>208</v>
      </c>
      <c r="D4269" t="s">
        <v>206</v>
      </c>
      <c r="E4269" s="361" t="s">
        <v>8456</v>
      </c>
    </row>
    <row r="4270" spans="1:5" x14ac:dyDescent="0.25">
      <c r="A4270">
        <v>40524</v>
      </c>
      <c r="B4270" t="s">
        <v>8457</v>
      </c>
      <c r="C4270" t="s">
        <v>214</v>
      </c>
      <c r="D4270" t="s">
        <v>206</v>
      </c>
      <c r="E4270" s="361" t="s">
        <v>1966</v>
      </c>
    </row>
    <row r="4271" spans="1:5" x14ac:dyDescent="0.25">
      <c r="A4271">
        <v>40527</v>
      </c>
      <c r="B4271" t="s">
        <v>8458</v>
      </c>
      <c r="C4271" t="s">
        <v>208</v>
      </c>
      <c r="D4271" t="s">
        <v>209</v>
      </c>
      <c r="E4271" s="361" t="s">
        <v>1967</v>
      </c>
    </row>
    <row r="4272" spans="1:5" x14ac:dyDescent="0.25">
      <c r="A4272">
        <v>40529</v>
      </c>
      <c r="B4272" t="s">
        <v>8459</v>
      </c>
      <c r="C4272" t="s">
        <v>214</v>
      </c>
      <c r="D4272" t="s">
        <v>206</v>
      </c>
      <c r="E4272" s="361" t="s">
        <v>560</v>
      </c>
    </row>
    <row r="4273" spans="1:5" x14ac:dyDescent="0.25">
      <c r="A4273">
        <v>40535</v>
      </c>
      <c r="B4273" t="s">
        <v>8460</v>
      </c>
      <c r="C4273" t="s">
        <v>203</v>
      </c>
      <c r="D4273" t="s">
        <v>206</v>
      </c>
      <c r="E4273" s="361" t="s">
        <v>8461</v>
      </c>
    </row>
    <row r="4274" spans="1:5" x14ac:dyDescent="0.25">
      <c r="A4274">
        <v>40547</v>
      </c>
      <c r="B4274" t="s">
        <v>8462</v>
      </c>
      <c r="C4274" t="s">
        <v>222</v>
      </c>
      <c r="D4274" t="s">
        <v>209</v>
      </c>
      <c r="E4274" s="361" t="s">
        <v>1706</v>
      </c>
    </row>
    <row r="4275" spans="1:5" x14ac:dyDescent="0.25">
      <c r="A4275">
        <v>40549</v>
      </c>
      <c r="B4275" t="s">
        <v>8463</v>
      </c>
      <c r="C4275" t="s">
        <v>222</v>
      </c>
      <c r="D4275" t="s">
        <v>209</v>
      </c>
      <c r="E4275" s="361" t="s">
        <v>1968</v>
      </c>
    </row>
    <row r="4276" spans="1:5" x14ac:dyDescent="0.25">
      <c r="A4276">
        <v>40552</v>
      </c>
      <c r="B4276" t="s">
        <v>8464</v>
      </c>
      <c r="C4276" t="s">
        <v>222</v>
      </c>
      <c r="D4276" t="s">
        <v>209</v>
      </c>
      <c r="E4276" s="361" t="s">
        <v>1969</v>
      </c>
    </row>
    <row r="4277" spans="1:5" x14ac:dyDescent="0.25">
      <c r="A4277">
        <v>40553</v>
      </c>
      <c r="B4277" t="s">
        <v>8465</v>
      </c>
      <c r="C4277" t="s">
        <v>205</v>
      </c>
      <c r="D4277" t="s">
        <v>209</v>
      </c>
      <c r="E4277" s="361" t="s">
        <v>1970</v>
      </c>
    </row>
    <row r="4278" spans="1:5" x14ac:dyDescent="0.25">
      <c r="A4278">
        <v>40568</v>
      </c>
      <c r="B4278" t="s">
        <v>8466</v>
      </c>
      <c r="C4278" t="s">
        <v>203</v>
      </c>
      <c r="D4278" t="s">
        <v>206</v>
      </c>
      <c r="E4278" s="361" t="s">
        <v>1971</v>
      </c>
    </row>
    <row r="4279" spans="1:5" x14ac:dyDescent="0.25">
      <c r="A4279">
        <v>40598</v>
      </c>
      <c r="B4279" t="s">
        <v>8467</v>
      </c>
      <c r="C4279" t="s">
        <v>203</v>
      </c>
      <c r="D4279" t="s">
        <v>206</v>
      </c>
      <c r="E4279" s="361" t="s">
        <v>3125</v>
      </c>
    </row>
    <row r="4280" spans="1:5" x14ac:dyDescent="0.25">
      <c r="A4280">
        <v>40607</v>
      </c>
      <c r="B4280" t="s">
        <v>8468</v>
      </c>
      <c r="C4280" t="s">
        <v>208</v>
      </c>
      <c r="D4280" t="s">
        <v>206</v>
      </c>
      <c r="E4280" s="361" t="s">
        <v>1973</v>
      </c>
    </row>
    <row r="4281" spans="1:5" x14ac:dyDescent="0.25">
      <c r="A4281">
        <v>40623</v>
      </c>
      <c r="B4281" t="s">
        <v>8469</v>
      </c>
      <c r="C4281" t="s">
        <v>219</v>
      </c>
      <c r="D4281" t="s">
        <v>206</v>
      </c>
      <c r="E4281" s="361" t="s">
        <v>8470</v>
      </c>
    </row>
    <row r="4282" spans="1:5" x14ac:dyDescent="0.25">
      <c r="A4282">
        <v>40624</v>
      </c>
      <c r="B4282" t="s">
        <v>8471</v>
      </c>
      <c r="C4282" t="s">
        <v>213</v>
      </c>
      <c r="D4282" t="s">
        <v>209</v>
      </c>
      <c r="E4282" s="361" t="s">
        <v>8472</v>
      </c>
    </row>
    <row r="4283" spans="1:5" x14ac:dyDescent="0.25">
      <c r="A4283">
        <v>40626</v>
      </c>
      <c r="B4283" t="s">
        <v>8473</v>
      </c>
      <c r="C4283" t="s">
        <v>213</v>
      </c>
      <c r="D4283" t="s">
        <v>209</v>
      </c>
      <c r="E4283" s="361" t="s">
        <v>8474</v>
      </c>
    </row>
    <row r="4284" spans="1:5" x14ac:dyDescent="0.25">
      <c r="A4284">
        <v>40635</v>
      </c>
      <c r="B4284" t="s">
        <v>8475</v>
      </c>
      <c r="C4284" t="s">
        <v>208</v>
      </c>
      <c r="D4284" t="s">
        <v>209</v>
      </c>
      <c r="E4284" s="361" t="s">
        <v>8476</v>
      </c>
    </row>
    <row r="4285" spans="1:5" x14ac:dyDescent="0.25">
      <c r="A4285">
        <v>40636</v>
      </c>
      <c r="B4285" t="s">
        <v>8477</v>
      </c>
      <c r="C4285" t="s">
        <v>208</v>
      </c>
      <c r="D4285" t="s">
        <v>209</v>
      </c>
      <c r="E4285" s="361" t="s">
        <v>8478</v>
      </c>
    </row>
    <row r="4286" spans="1:5" x14ac:dyDescent="0.25">
      <c r="A4286">
        <v>40637</v>
      </c>
      <c r="B4286" t="s">
        <v>8479</v>
      </c>
      <c r="C4286" t="s">
        <v>208</v>
      </c>
      <c r="D4286" t="s">
        <v>209</v>
      </c>
      <c r="E4286" s="361" t="s">
        <v>1974</v>
      </c>
    </row>
    <row r="4287" spans="1:5" x14ac:dyDescent="0.25">
      <c r="A4287">
        <v>40647</v>
      </c>
      <c r="B4287" t="s">
        <v>8480</v>
      </c>
      <c r="C4287" t="s">
        <v>214</v>
      </c>
      <c r="D4287" t="s">
        <v>209</v>
      </c>
      <c r="E4287" s="361" t="s">
        <v>1975</v>
      </c>
    </row>
    <row r="4288" spans="1:5" x14ac:dyDescent="0.25">
      <c r="A4288">
        <v>40648</v>
      </c>
      <c r="B4288" t="s">
        <v>8481</v>
      </c>
      <c r="C4288" t="s">
        <v>214</v>
      </c>
      <c r="D4288" t="s">
        <v>209</v>
      </c>
      <c r="E4288" s="361" t="s">
        <v>1976</v>
      </c>
    </row>
    <row r="4289" spans="1:5" x14ac:dyDescent="0.25">
      <c r="A4289">
        <v>40649</v>
      </c>
      <c r="B4289" t="s">
        <v>8482</v>
      </c>
      <c r="C4289" t="s">
        <v>214</v>
      </c>
      <c r="D4289" t="s">
        <v>209</v>
      </c>
      <c r="E4289" s="361" t="s">
        <v>1977</v>
      </c>
    </row>
    <row r="4290" spans="1:5" x14ac:dyDescent="0.25">
      <c r="A4290">
        <v>40650</v>
      </c>
      <c r="B4290" t="s">
        <v>8483</v>
      </c>
      <c r="C4290" t="s">
        <v>214</v>
      </c>
      <c r="D4290" t="s">
        <v>209</v>
      </c>
      <c r="E4290" s="361" t="s">
        <v>1978</v>
      </c>
    </row>
    <row r="4291" spans="1:5" x14ac:dyDescent="0.25">
      <c r="A4291">
        <v>40651</v>
      </c>
      <c r="B4291" t="s">
        <v>8484</v>
      </c>
      <c r="C4291" t="s">
        <v>214</v>
      </c>
      <c r="D4291" t="s">
        <v>209</v>
      </c>
      <c r="E4291" s="361" t="s">
        <v>1979</v>
      </c>
    </row>
    <row r="4292" spans="1:5" x14ac:dyDescent="0.25">
      <c r="A4292">
        <v>40652</v>
      </c>
      <c r="B4292" t="s">
        <v>8485</v>
      </c>
      <c r="C4292" t="s">
        <v>214</v>
      </c>
      <c r="D4292" t="s">
        <v>209</v>
      </c>
      <c r="E4292" s="361" t="s">
        <v>1980</v>
      </c>
    </row>
    <row r="4293" spans="1:5" x14ac:dyDescent="0.25">
      <c r="A4293">
        <v>40653</v>
      </c>
      <c r="B4293" t="s">
        <v>8486</v>
      </c>
      <c r="C4293" t="s">
        <v>214</v>
      </c>
      <c r="D4293" t="s">
        <v>209</v>
      </c>
      <c r="E4293" s="361" t="s">
        <v>1981</v>
      </c>
    </row>
    <row r="4294" spans="1:5" x14ac:dyDescent="0.25">
      <c r="A4294">
        <v>40654</v>
      </c>
      <c r="B4294" t="s">
        <v>8487</v>
      </c>
      <c r="C4294" t="s">
        <v>214</v>
      </c>
      <c r="D4294" t="s">
        <v>209</v>
      </c>
      <c r="E4294" s="361" t="s">
        <v>1982</v>
      </c>
    </row>
    <row r="4295" spans="1:5" x14ac:dyDescent="0.25">
      <c r="A4295">
        <v>40659</v>
      </c>
      <c r="B4295" t="s">
        <v>8488</v>
      </c>
      <c r="C4295" t="s">
        <v>214</v>
      </c>
      <c r="D4295" t="s">
        <v>209</v>
      </c>
      <c r="E4295" s="361" t="s">
        <v>8489</v>
      </c>
    </row>
    <row r="4296" spans="1:5" x14ac:dyDescent="0.25">
      <c r="A4296">
        <v>40660</v>
      </c>
      <c r="B4296" t="s">
        <v>8490</v>
      </c>
      <c r="C4296" t="s">
        <v>214</v>
      </c>
      <c r="D4296" t="s">
        <v>209</v>
      </c>
      <c r="E4296" s="361" t="s">
        <v>8491</v>
      </c>
    </row>
    <row r="4297" spans="1:5" x14ac:dyDescent="0.25">
      <c r="A4297">
        <v>40661</v>
      </c>
      <c r="B4297" t="s">
        <v>8492</v>
      </c>
      <c r="C4297" t="s">
        <v>214</v>
      </c>
      <c r="D4297" t="s">
        <v>209</v>
      </c>
      <c r="E4297" s="361" t="s">
        <v>8493</v>
      </c>
    </row>
    <row r="4298" spans="1:5" x14ac:dyDescent="0.25">
      <c r="A4298">
        <v>40662</v>
      </c>
      <c r="B4298" t="s">
        <v>8494</v>
      </c>
      <c r="C4298" t="s">
        <v>208</v>
      </c>
      <c r="D4298" t="s">
        <v>209</v>
      </c>
      <c r="E4298" s="361" t="s">
        <v>8495</v>
      </c>
    </row>
    <row r="4299" spans="1:5" x14ac:dyDescent="0.25">
      <c r="A4299">
        <v>40664</v>
      </c>
      <c r="B4299" t="s">
        <v>8496</v>
      </c>
      <c r="C4299" t="s">
        <v>203</v>
      </c>
      <c r="D4299" t="s">
        <v>206</v>
      </c>
      <c r="E4299" s="361" t="s">
        <v>2112</v>
      </c>
    </row>
    <row r="4300" spans="1:5" x14ac:dyDescent="0.25">
      <c r="A4300">
        <v>40671</v>
      </c>
      <c r="B4300" t="s">
        <v>8497</v>
      </c>
      <c r="C4300" t="s">
        <v>214</v>
      </c>
      <c r="D4300" t="s">
        <v>206</v>
      </c>
      <c r="E4300" s="361" t="s">
        <v>1983</v>
      </c>
    </row>
    <row r="4301" spans="1:5" x14ac:dyDescent="0.25">
      <c r="A4301">
        <v>40699</v>
      </c>
      <c r="B4301" t="s">
        <v>8498</v>
      </c>
      <c r="C4301" t="s">
        <v>208</v>
      </c>
      <c r="D4301" t="s">
        <v>209</v>
      </c>
      <c r="E4301" s="361" t="s">
        <v>1984</v>
      </c>
    </row>
    <row r="4302" spans="1:5" x14ac:dyDescent="0.25">
      <c r="A4302">
        <v>40700</v>
      </c>
      <c r="B4302" t="s">
        <v>8499</v>
      </c>
      <c r="C4302" t="s">
        <v>208</v>
      </c>
      <c r="D4302" t="s">
        <v>209</v>
      </c>
      <c r="E4302" s="361" t="s">
        <v>1985</v>
      </c>
    </row>
    <row r="4303" spans="1:5" x14ac:dyDescent="0.25">
      <c r="A4303">
        <v>40701</v>
      </c>
      <c r="B4303" t="s">
        <v>8500</v>
      </c>
      <c r="C4303" t="s">
        <v>208</v>
      </c>
      <c r="D4303" t="s">
        <v>209</v>
      </c>
      <c r="E4303" s="361" t="s">
        <v>1986</v>
      </c>
    </row>
    <row r="4304" spans="1:5" x14ac:dyDescent="0.25">
      <c r="A4304">
        <v>40703</v>
      </c>
      <c r="B4304" t="s">
        <v>8501</v>
      </c>
      <c r="C4304" t="s">
        <v>208</v>
      </c>
      <c r="D4304" t="s">
        <v>209</v>
      </c>
      <c r="E4304" s="361" t="s">
        <v>8502</v>
      </c>
    </row>
    <row r="4305" spans="1:5" x14ac:dyDescent="0.25">
      <c r="A4305">
        <v>40740</v>
      </c>
      <c r="B4305" t="s">
        <v>8503</v>
      </c>
      <c r="C4305" t="s">
        <v>214</v>
      </c>
      <c r="D4305" t="s">
        <v>206</v>
      </c>
      <c r="E4305" s="361" t="s">
        <v>8504</v>
      </c>
    </row>
    <row r="4306" spans="1:5" x14ac:dyDescent="0.25">
      <c r="A4306">
        <v>40741</v>
      </c>
      <c r="B4306" t="s">
        <v>8505</v>
      </c>
      <c r="C4306" t="s">
        <v>208</v>
      </c>
      <c r="D4306" t="s">
        <v>206</v>
      </c>
      <c r="E4306" s="361" t="s">
        <v>6959</v>
      </c>
    </row>
    <row r="4307" spans="1:5" x14ac:dyDescent="0.25">
      <c r="A4307">
        <v>40742</v>
      </c>
      <c r="B4307" t="s">
        <v>8506</v>
      </c>
      <c r="C4307" t="s">
        <v>208</v>
      </c>
      <c r="D4307" t="s">
        <v>206</v>
      </c>
      <c r="E4307" s="361" t="s">
        <v>6506</v>
      </c>
    </row>
    <row r="4308" spans="1:5" x14ac:dyDescent="0.25">
      <c r="A4308">
        <v>40782</v>
      </c>
      <c r="B4308" t="s">
        <v>8507</v>
      </c>
      <c r="C4308" t="s">
        <v>213</v>
      </c>
      <c r="D4308" t="s">
        <v>206</v>
      </c>
      <c r="E4308" s="361" t="s">
        <v>8508</v>
      </c>
    </row>
    <row r="4309" spans="1:5" x14ac:dyDescent="0.25">
      <c r="A4309">
        <v>40783</v>
      </c>
      <c r="B4309" t="s">
        <v>8509</v>
      </c>
      <c r="C4309" t="s">
        <v>213</v>
      </c>
      <c r="D4309" t="s">
        <v>206</v>
      </c>
      <c r="E4309" s="361" t="s">
        <v>8510</v>
      </c>
    </row>
    <row r="4310" spans="1:5" x14ac:dyDescent="0.25">
      <c r="A4310">
        <v>40784</v>
      </c>
      <c r="B4310" t="s">
        <v>8511</v>
      </c>
      <c r="C4310" t="s">
        <v>213</v>
      </c>
      <c r="D4310" t="s">
        <v>206</v>
      </c>
      <c r="E4310" s="361" t="s">
        <v>8512</v>
      </c>
    </row>
    <row r="4311" spans="1:5" x14ac:dyDescent="0.25">
      <c r="A4311">
        <v>40789</v>
      </c>
      <c r="B4311" t="s">
        <v>8513</v>
      </c>
      <c r="C4311" t="s">
        <v>208</v>
      </c>
      <c r="D4311" t="s">
        <v>209</v>
      </c>
      <c r="E4311" s="361" t="s">
        <v>8514</v>
      </c>
    </row>
    <row r="4312" spans="1:5" x14ac:dyDescent="0.25">
      <c r="A4312">
        <v>40791</v>
      </c>
      <c r="B4312" t="s">
        <v>8515</v>
      </c>
      <c r="C4312" t="s">
        <v>208</v>
      </c>
      <c r="D4312" t="s">
        <v>209</v>
      </c>
      <c r="E4312" s="361" t="s">
        <v>8516</v>
      </c>
    </row>
    <row r="4313" spans="1:5" x14ac:dyDescent="0.25">
      <c r="A4313">
        <v>40805</v>
      </c>
      <c r="B4313" t="s">
        <v>8517</v>
      </c>
      <c r="C4313" t="s">
        <v>220</v>
      </c>
      <c r="D4313" t="s">
        <v>206</v>
      </c>
      <c r="E4313" s="361" t="s">
        <v>8518</v>
      </c>
    </row>
    <row r="4314" spans="1:5" x14ac:dyDescent="0.25">
      <c r="A4314">
        <v>40806</v>
      </c>
      <c r="B4314" t="s">
        <v>8519</v>
      </c>
      <c r="C4314" t="s">
        <v>220</v>
      </c>
      <c r="D4314" t="s">
        <v>206</v>
      </c>
      <c r="E4314" s="361" t="s">
        <v>8520</v>
      </c>
    </row>
    <row r="4315" spans="1:5" x14ac:dyDescent="0.25">
      <c r="A4315">
        <v>40807</v>
      </c>
      <c r="B4315" t="s">
        <v>8521</v>
      </c>
      <c r="C4315" t="s">
        <v>220</v>
      </c>
      <c r="D4315" t="s">
        <v>206</v>
      </c>
      <c r="E4315" s="361" t="s">
        <v>8522</v>
      </c>
    </row>
    <row r="4316" spans="1:5" x14ac:dyDescent="0.25">
      <c r="A4316">
        <v>40808</v>
      </c>
      <c r="B4316" t="s">
        <v>8523</v>
      </c>
      <c r="C4316" t="s">
        <v>220</v>
      </c>
      <c r="D4316" t="s">
        <v>206</v>
      </c>
      <c r="E4316" s="361" t="s">
        <v>8524</v>
      </c>
    </row>
    <row r="4317" spans="1:5" x14ac:dyDescent="0.25">
      <c r="A4317">
        <v>40809</v>
      </c>
      <c r="B4317" t="s">
        <v>8525</v>
      </c>
      <c r="C4317" t="s">
        <v>220</v>
      </c>
      <c r="D4317" t="s">
        <v>206</v>
      </c>
      <c r="E4317" s="361" t="s">
        <v>8526</v>
      </c>
    </row>
    <row r="4318" spans="1:5" x14ac:dyDescent="0.25">
      <c r="A4318">
        <v>40810</v>
      </c>
      <c r="B4318" t="s">
        <v>8527</v>
      </c>
      <c r="C4318" t="s">
        <v>220</v>
      </c>
      <c r="D4318" t="s">
        <v>206</v>
      </c>
      <c r="E4318" s="361" t="s">
        <v>8528</v>
      </c>
    </row>
    <row r="4319" spans="1:5" x14ac:dyDescent="0.25">
      <c r="A4319">
        <v>40811</v>
      </c>
      <c r="B4319" t="s">
        <v>8529</v>
      </c>
      <c r="C4319" t="s">
        <v>220</v>
      </c>
      <c r="D4319" t="s">
        <v>206</v>
      </c>
      <c r="E4319" s="361" t="s">
        <v>8530</v>
      </c>
    </row>
    <row r="4320" spans="1:5" x14ac:dyDescent="0.25">
      <c r="A4320">
        <v>40812</v>
      </c>
      <c r="B4320" t="s">
        <v>8531</v>
      </c>
      <c r="C4320" t="s">
        <v>220</v>
      </c>
      <c r="D4320" t="s">
        <v>206</v>
      </c>
      <c r="E4320" s="361" t="s">
        <v>8532</v>
      </c>
    </row>
    <row r="4321" spans="1:5" x14ac:dyDescent="0.25">
      <c r="A4321">
        <v>40813</v>
      </c>
      <c r="B4321" t="s">
        <v>8533</v>
      </c>
      <c r="C4321" t="s">
        <v>220</v>
      </c>
      <c r="D4321" t="s">
        <v>206</v>
      </c>
      <c r="E4321" s="361" t="s">
        <v>8534</v>
      </c>
    </row>
    <row r="4322" spans="1:5" x14ac:dyDescent="0.25">
      <c r="A4322">
        <v>40814</v>
      </c>
      <c r="B4322" t="s">
        <v>8535</v>
      </c>
      <c r="C4322" t="s">
        <v>220</v>
      </c>
      <c r="D4322" t="s">
        <v>206</v>
      </c>
      <c r="E4322" s="361" t="s">
        <v>8536</v>
      </c>
    </row>
    <row r="4323" spans="1:5" x14ac:dyDescent="0.25">
      <c r="A4323">
        <v>40815</v>
      </c>
      <c r="B4323" t="s">
        <v>8537</v>
      </c>
      <c r="C4323" t="s">
        <v>220</v>
      </c>
      <c r="D4323" t="s">
        <v>206</v>
      </c>
      <c r="E4323" s="361" t="s">
        <v>8538</v>
      </c>
    </row>
    <row r="4324" spans="1:5" x14ac:dyDescent="0.25">
      <c r="A4324">
        <v>40816</v>
      </c>
      <c r="B4324" t="s">
        <v>8539</v>
      </c>
      <c r="C4324" t="s">
        <v>220</v>
      </c>
      <c r="D4324" t="s">
        <v>206</v>
      </c>
      <c r="E4324" s="361" t="s">
        <v>8540</v>
      </c>
    </row>
    <row r="4325" spans="1:5" x14ac:dyDescent="0.25">
      <c r="A4325">
        <v>40817</v>
      </c>
      <c r="B4325" t="s">
        <v>8541</v>
      </c>
      <c r="C4325" t="s">
        <v>220</v>
      </c>
      <c r="D4325" t="s">
        <v>206</v>
      </c>
      <c r="E4325" s="361" t="s">
        <v>8542</v>
      </c>
    </row>
    <row r="4326" spans="1:5" x14ac:dyDescent="0.25">
      <c r="A4326">
        <v>40818</v>
      </c>
      <c r="B4326" t="s">
        <v>8543</v>
      </c>
      <c r="C4326" t="s">
        <v>220</v>
      </c>
      <c r="D4326" t="s">
        <v>206</v>
      </c>
      <c r="E4326" s="361" t="s">
        <v>8544</v>
      </c>
    </row>
    <row r="4327" spans="1:5" x14ac:dyDescent="0.25">
      <c r="A4327">
        <v>40819</v>
      </c>
      <c r="B4327" t="s">
        <v>8545</v>
      </c>
      <c r="C4327" t="s">
        <v>220</v>
      </c>
      <c r="D4327" t="s">
        <v>206</v>
      </c>
      <c r="E4327" s="361" t="s">
        <v>8546</v>
      </c>
    </row>
    <row r="4328" spans="1:5" x14ac:dyDescent="0.25">
      <c r="A4328">
        <v>40820</v>
      </c>
      <c r="B4328" t="s">
        <v>8547</v>
      </c>
      <c r="C4328" t="s">
        <v>220</v>
      </c>
      <c r="D4328" t="s">
        <v>206</v>
      </c>
      <c r="E4328" s="361" t="s">
        <v>8544</v>
      </c>
    </row>
    <row r="4329" spans="1:5" x14ac:dyDescent="0.25">
      <c r="A4329">
        <v>40839</v>
      </c>
      <c r="B4329" t="s">
        <v>8548</v>
      </c>
      <c r="C4329" t="s">
        <v>222</v>
      </c>
      <c r="D4329" t="s">
        <v>209</v>
      </c>
      <c r="E4329" s="361" t="s">
        <v>1989</v>
      </c>
    </row>
    <row r="4330" spans="1:5" x14ac:dyDescent="0.25">
      <c r="A4330">
        <v>40861</v>
      </c>
      <c r="B4330" t="s">
        <v>8549</v>
      </c>
      <c r="C4330" t="s">
        <v>220</v>
      </c>
      <c r="D4330" t="s">
        <v>204</v>
      </c>
      <c r="E4330" s="361" t="s">
        <v>1990</v>
      </c>
    </row>
    <row r="4331" spans="1:5" x14ac:dyDescent="0.25">
      <c r="A4331">
        <v>40862</v>
      </c>
      <c r="B4331" t="s">
        <v>8550</v>
      </c>
      <c r="C4331" t="s">
        <v>220</v>
      </c>
      <c r="D4331" t="s">
        <v>204</v>
      </c>
      <c r="E4331" s="361" t="s">
        <v>1991</v>
      </c>
    </row>
    <row r="4332" spans="1:5" x14ac:dyDescent="0.25">
      <c r="A4332">
        <v>40863</v>
      </c>
      <c r="B4332" t="s">
        <v>8551</v>
      </c>
      <c r="C4332" t="s">
        <v>220</v>
      </c>
      <c r="D4332" t="s">
        <v>204</v>
      </c>
      <c r="E4332" s="361" t="s">
        <v>1992</v>
      </c>
    </row>
    <row r="4333" spans="1:5" x14ac:dyDescent="0.25">
      <c r="A4333">
        <v>40864</v>
      </c>
      <c r="B4333" t="s">
        <v>8552</v>
      </c>
      <c r="C4333" t="s">
        <v>220</v>
      </c>
      <c r="D4333" t="s">
        <v>204</v>
      </c>
      <c r="E4333" s="361" t="s">
        <v>1993</v>
      </c>
    </row>
    <row r="4334" spans="1:5" x14ac:dyDescent="0.25">
      <c r="A4334">
        <v>40873</v>
      </c>
      <c r="B4334" t="s">
        <v>8553</v>
      </c>
      <c r="C4334" t="s">
        <v>213</v>
      </c>
      <c r="D4334" t="s">
        <v>206</v>
      </c>
      <c r="E4334" s="361" t="s">
        <v>8554</v>
      </c>
    </row>
    <row r="4335" spans="1:5" x14ac:dyDescent="0.25">
      <c r="A4335">
        <v>40908</v>
      </c>
      <c r="B4335" t="s">
        <v>8555</v>
      </c>
      <c r="C4335" t="s">
        <v>220</v>
      </c>
      <c r="D4335" t="s">
        <v>206</v>
      </c>
      <c r="E4335" s="361" t="s">
        <v>8556</v>
      </c>
    </row>
    <row r="4336" spans="1:5" x14ac:dyDescent="0.25">
      <c r="A4336">
        <v>40909</v>
      </c>
      <c r="B4336" t="s">
        <v>8557</v>
      </c>
      <c r="C4336" t="s">
        <v>220</v>
      </c>
      <c r="D4336" t="s">
        <v>206</v>
      </c>
      <c r="E4336" s="361" t="s">
        <v>8558</v>
      </c>
    </row>
    <row r="4337" spans="1:5" x14ac:dyDescent="0.25">
      <c r="A4337">
        <v>40910</v>
      </c>
      <c r="B4337" t="s">
        <v>8559</v>
      </c>
      <c r="C4337" t="s">
        <v>220</v>
      </c>
      <c r="D4337" t="s">
        <v>206</v>
      </c>
      <c r="E4337" s="361" t="s">
        <v>8544</v>
      </c>
    </row>
    <row r="4338" spans="1:5" x14ac:dyDescent="0.25">
      <c r="A4338">
        <v>40911</v>
      </c>
      <c r="B4338" t="s">
        <v>8560</v>
      </c>
      <c r="C4338" t="s">
        <v>220</v>
      </c>
      <c r="D4338" t="s">
        <v>206</v>
      </c>
      <c r="E4338" s="361" t="s">
        <v>8544</v>
      </c>
    </row>
    <row r="4339" spans="1:5" x14ac:dyDescent="0.25">
      <c r="A4339">
        <v>40912</v>
      </c>
      <c r="B4339" t="s">
        <v>8561</v>
      </c>
      <c r="C4339" t="s">
        <v>220</v>
      </c>
      <c r="D4339" t="s">
        <v>206</v>
      </c>
      <c r="E4339" s="361" t="s">
        <v>8562</v>
      </c>
    </row>
    <row r="4340" spans="1:5" x14ac:dyDescent="0.25">
      <c r="A4340">
        <v>40913</v>
      </c>
      <c r="B4340" t="s">
        <v>8563</v>
      </c>
      <c r="C4340" t="s">
        <v>220</v>
      </c>
      <c r="D4340" t="s">
        <v>206</v>
      </c>
      <c r="E4340" s="361" t="s">
        <v>8564</v>
      </c>
    </row>
    <row r="4341" spans="1:5" x14ac:dyDescent="0.25">
      <c r="A4341">
        <v>40914</v>
      </c>
      <c r="B4341" t="s">
        <v>8565</v>
      </c>
      <c r="C4341" t="s">
        <v>220</v>
      </c>
      <c r="D4341" t="s">
        <v>206</v>
      </c>
      <c r="E4341" s="361" t="s">
        <v>8544</v>
      </c>
    </row>
    <row r="4342" spans="1:5" x14ac:dyDescent="0.25">
      <c r="A4342">
        <v>40915</v>
      </c>
      <c r="B4342" t="s">
        <v>8566</v>
      </c>
      <c r="C4342" t="s">
        <v>220</v>
      </c>
      <c r="D4342" t="s">
        <v>206</v>
      </c>
      <c r="E4342" s="361" t="s">
        <v>8567</v>
      </c>
    </row>
    <row r="4343" spans="1:5" x14ac:dyDescent="0.25">
      <c r="A4343">
        <v>40916</v>
      </c>
      <c r="B4343" t="s">
        <v>8568</v>
      </c>
      <c r="C4343" t="s">
        <v>220</v>
      </c>
      <c r="D4343" t="s">
        <v>206</v>
      </c>
      <c r="E4343" s="361" t="s">
        <v>8569</v>
      </c>
    </row>
    <row r="4344" spans="1:5" x14ac:dyDescent="0.25">
      <c r="A4344">
        <v>40918</v>
      </c>
      <c r="B4344" t="s">
        <v>8570</v>
      </c>
      <c r="C4344" t="s">
        <v>220</v>
      </c>
      <c r="D4344" t="s">
        <v>206</v>
      </c>
      <c r="E4344" s="361" t="s">
        <v>8571</v>
      </c>
    </row>
    <row r="4345" spans="1:5" x14ac:dyDescent="0.25">
      <c r="A4345">
        <v>40919</v>
      </c>
      <c r="B4345" t="s">
        <v>8572</v>
      </c>
      <c r="C4345" t="s">
        <v>220</v>
      </c>
      <c r="D4345" t="s">
        <v>206</v>
      </c>
      <c r="E4345" s="361" t="s">
        <v>8573</v>
      </c>
    </row>
    <row r="4346" spans="1:5" x14ac:dyDescent="0.25">
      <c r="A4346">
        <v>40920</v>
      </c>
      <c r="B4346" t="s">
        <v>8574</v>
      </c>
      <c r="C4346" t="s">
        <v>220</v>
      </c>
      <c r="D4346" t="s">
        <v>206</v>
      </c>
      <c r="E4346" s="361" t="s">
        <v>8575</v>
      </c>
    </row>
    <row r="4347" spans="1:5" x14ac:dyDescent="0.25">
      <c r="A4347">
        <v>40921</v>
      </c>
      <c r="B4347" t="s">
        <v>8576</v>
      </c>
      <c r="C4347" t="s">
        <v>220</v>
      </c>
      <c r="D4347" t="s">
        <v>206</v>
      </c>
      <c r="E4347" s="361" t="s">
        <v>8577</v>
      </c>
    </row>
    <row r="4348" spans="1:5" x14ac:dyDescent="0.25">
      <c r="A4348">
        <v>40922</v>
      </c>
      <c r="B4348" t="s">
        <v>8578</v>
      </c>
      <c r="C4348" t="s">
        <v>220</v>
      </c>
      <c r="D4348" t="s">
        <v>206</v>
      </c>
      <c r="E4348" s="361" t="s">
        <v>8579</v>
      </c>
    </row>
    <row r="4349" spans="1:5" x14ac:dyDescent="0.25">
      <c r="A4349">
        <v>40923</v>
      </c>
      <c r="B4349" t="s">
        <v>8580</v>
      </c>
      <c r="C4349" t="s">
        <v>220</v>
      </c>
      <c r="D4349" t="s">
        <v>206</v>
      </c>
      <c r="E4349" s="361" t="s">
        <v>8571</v>
      </c>
    </row>
    <row r="4350" spans="1:5" x14ac:dyDescent="0.25">
      <c r="A4350">
        <v>40924</v>
      </c>
      <c r="B4350" t="s">
        <v>8581</v>
      </c>
      <c r="C4350" t="s">
        <v>220</v>
      </c>
      <c r="D4350" t="s">
        <v>206</v>
      </c>
      <c r="E4350" s="361" t="s">
        <v>8582</v>
      </c>
    </row>
    <row r="4351" spans="1:5" x14ac:dyDescent="0.25">
      <c r="A4351">
        <v>40925</v>
      </c>
      <c r="B4351" t="s">
        <v>8583</v>
      </c>
      <c r="C4351" t="s">
        <v>220</v>
      </c>
      <c r="D4351" t="s">
        <v>206</v>
      </c>
      <c r="E4351" s="361" t="s">
        <v>8584</v>
      </c>
    </row>
    <row r="4352" spans="1:5" x14ac:dyDescent="0.25">
      <c r="A4352">
        <v>40927</v>
      </c>
      <c r="B4352" t="s">
        <v>8585</v>
      </c>
      <c r="C4352" t="s">
        <v>220</v>
      </c>
      <c r="D4352" t="s">
        <v>206</v>
      </c>
      <c r="E4352" s="361" t="s">
        <v>8586</v>
      </c>
    </row>
    <row r="4353" spans="1:5" x14ac:dyDescent="0.25">
      <c r="A4353">
        <v>40928</v>
      </c>
      <c r="B4353" t="s">
        <v>8587</v>
      </c>
      <c r="C4353" t="s">
        <v>220</v>
      </c>
      <c r="D4353" t="s">
        <v>206</v>
      </c>
      <c r="E4353" s="361" t="s">
        <v>8571</v>
      </c>
    </row>
    <row r="4354" spans="1:5" x14ac:dyDescent="0.25">
      <c r="A4354">
        <v>40929</v>
      </c>
      <c r="B4354" t="s">
        <v>8588</v>
      </c>
      <c r="C4354" t="s">
        <v>220</v>
      </c>
      <c r="D4354" t="s">
        <v>206</v>
      </c>
      <c r="E4354" s="361" t="s">
        <v>8589</v>
      </c>
    </row>
    <row r="4355" spans="1:5" x14ac:dyDescent="0.25">
      <c r="A4355">
        <v>40930</v>
      </c>
      <c r="B4355" t="s">
        <v>8590</v>
      </c>
      <c r="C4355" t="s">
        <v>220</v>
      </c>
      <c r="D4355" t="s">
        <v>206</v>
      </c>
      <c r="E4355" s="361" t="s">
        <v>8591</v>
      </c>
    </row>
    <row r="4356" spans="1:5" x14ac:dyDescent="0.25">
      <c r="A4356">
        <v>40931</v>
      </c>
      <c r="B4356" t="s">
        <v>8592</v>
      </c>
      <c r="C4356" t="s">
        <v>220</v>
      </c>
      <c r="D4356" t="s">
        <v>206</v>
      </c>
      <c r="E4356" s="361" t="s">
        <v>8593</v>
      </c>
    </row>
    <row r="4357" spans="1:5" x14ac:dyDescent="0.25">
      <c r="A4357">
        <v>40932</v>
      </c>
      <c r="B4357" t="s">
        <v>8594</v>
      </c>
      <c r="C4357" t="s">
        <v>220</v>
      </c>
      <c r="D4357" t="s">
        <v>206</v>
      </c>
      <c r="E4357" s="361" t="s">
        <v>8595</v>
      </c>
    </row>
    <row r="4358" spans="1:5" x14ac:dyDescent="0.25">
      <c r="A4358">
        <v>40934</v>
      </c>
      <c r="B4358" t="s">
        <v>8596</v>
      </c>
      <c r="C4358" t="s">
        <v>220</v>
      </c>
      <c r="D4358" t="s">
        <v>206</v>
      </c>
      <c r="E4358" s="361" t="s">
        <v>8597</v>
      </c>
    </row>
    <row r="4359" spans="1:5" x14ac:dyDescent="0.25">
      <c r="A4359">
        <v>40935</v>
      </c>
      <c r="B4359" t="s">
        <v>8598</v>
      </c>
      <c r="C4359" t="s">
        <v>220</v>
      </c>
      <c r="D4359" t="s">
        <v>206</v>
      </c>
      <c r="E4359" s="361" t="s">
        <v>8599</v>
      </c>
    </row>
    <row r="4360" spans="1:5" x14ac:dyDescent="0.25">
      <c r="A4360">
        <v>40936</v>
      </c>
      <c r="B4360" t="s">
        <v>8600</v>
      </c>
      <c r="C4360" t="s">
        <v>220</v>
      </c>
      <c r="D4360" t="s">
        <v>206</v>
      </c>
      <c r="E4360" s="361" t="s">
        <v>8601</v>
      </c>
    </row>
    <row r="4361" spans="1:5" x14ac:dyDescent="0.25">
      <c r="A4361">
        <v>40937</v>
      </c>
      <c r="B4361" t="s">
        <v>8602</v>
      </c>
      <c r="C4361" t="s">
        <v>220</v>
      </c>
      <c r="D4361" t="s">
        <v>206</v>
      </c>
      <c r="E4361" s="361" t="s">
        <v>8603</v>
      </c>
    </row>
    <row r="4362" spans="1:5" x14ac:dyDescent="0.25">
      <c r="A4362">
        <v>40938</v>
      </c>
      <c r="B4362" t="s">
        <v>8604</v>
      </c>
      <c r="C4362" t="s">
        <v>220</v>
      </c>
      <c r="D4362" t="s">
        <v>206</v>
      </c>
      <c r="E4362" s="361" t="s">
        <v>8605</v>
      </c>
    </row>
    <row r="4363" spans="1:5" x14ac:dyDescent="0.25">
      <c r="A4363">
        <v>40939</v>
      </c>
      <c r="B4363" t="s">
        <v>8606</v>
      </c>
      <c r="C4363" t="s">
        <v>220</v>
      </c>
      <c r="D4363" t="s">
        <v>206</v>
      </c>
      <c r="E4363" s="361" t="s">
        <v>8607</v>
      </c>
    </row>
    <row r="4364" spans="1:5" x14ac:dyDescent="0.25">
      <c r="A4364">
        <v>40940</v>
      </c>
      <c r="B4364" t="s">
        <v>8608</v>
      </c>
      <c r="C4364" t="s">
        <v>220</v>
      </c>
      <c r="D4364" t="s">
        <v>206</v>
      </c>
      <c r="E4364" s="361" t="s">
        <v>8609</v>
      </c>
    </row>
    <row r="4365" spans="1:5" x14ac:dyDescent="0.25">
      <c r="A4365">
        <v>40943</v>
      </c>
      <c r="B4365" t="s">
        <v>8610</v>
      </c>
      <c r="C4365" t="s">
        <v>212</v>
      </c>
      <c r="D4365" t="s">
        <v>206</v>
      </c>
      <c r="E4365" s="361" t="s">
        <v>8611</v>
      </c>
    </row>
    <row r="4366" spans="1:5" x14ac:dyDescent="0.25">
      <c r="A4366">
        <v>40944</v>
      </c>
      <c r="B4366" t="s">
        <v>8612</v>
      </c>
      <c r="C4366" t="s">
        <v>220</v>
      </c>
      <c r="D4366" t="s">
        <v>206</v>
      </c>
      <c r="E4366" s="361" t="s">
        <v>8613</v>
      </c>
    </row>
    <row r="4367" spans="1:5" x14ac:dyDescent="0.25">
      <c r="A4367">
        <v>40945</v>
      </c>
      <c r="B4367" t="s">
        <v>8614</v>
      </c>
      <c r="C4367" t="s">
        <v>212</v>
      </c>
      <c r="D4367" t="s">
        <v>206</v>
      </c>
      <c r="E4367" s="361" t="s">
        <v>8615</v>
      </c>
    </row>
    <row r="4368" spans="1:5" x14ac:dyDescent="0.25">
      <c r="A4368">
        <v>40946</v>
      </c>
      <c r="B4368" t="s">
        <v>8616</v>
      </c>
      <c r="C4368" t="s">
        <v>220</v>
      </c>
      <c r="D4368" t="s">
        <v>206</v>
      </c>
      <c r="E4368" s="361" t="s">
        <v>8617</v>
      </c>
    </row>
    <row r="4369" spans="1:5" x14ac:dyDescent="0.25">
      <c r="A4369">
        <v>40974</v>
      </c>
      <c r="B4369" t="s">
        <v>8618</v>
      </c>
      <c r="C4369" t="s">
        <v>220</v>
      </c>
      <c r="D4369" t="s">
        <v>206</v>
      </c>
      <c r="E4369" s="361" t="s">
        <v>8619</v>
      </c>
    </row>
    <row r="4370" spans="1:5" x14ac:dyDescent="0.25">
      <c r="A4370">
        <v>40975</v>
      </c>
      <c r="B4370" t="s">
        <v>8620</v>
      </c>
      <c r="C4370" t="s">
        <v>220</v>
      </c>
      <c r="D4370" t="s">
        <v>206</v>
      </c>
      <c r="E4370" s="361" t="s">
        <v>8621</v>
      </c>
    </row>
    <row r="4371" spans="1:5" x14ac:dyDescent="0.25">
      <c r="A4371">
        <v>40976</v>
      </c>
      <c r="B4371" t="s">
        <v>8622</v>
      </c>
      <c r="C4371" t="s">
        <v>220</v>
      </c>
      <c r="D4371" t="s">
        <v>206</v>
      </c>
      <c r="E4371" s="361" t="s">
        <v>8623</v>
      </c>
    </row>
    <row r="4372" spans="1:5" x14ac:dyDescent="0.25">
      <c r="A4372">
        <v>40977</v>
      </c>
      <c r="B4372" t="s">
        <v>8624</v>
      </c>
      <c r="C4372" t="s">
        <v>220</v>
      </c>
      <c r="D4372" t="s">
        <v>206</v>
      </c>
      <c r="E4372" s="361" t="s">
        <v>8625</v>
      </c>
    </row>
    <row r="4373" spans="1:5" x14ac:dyDescent="0.25">
      <c r="A4373">
        <v>40978</v>
      </c>
      <c r="B4373" t="s">
        <v>8626</v>
      </c>
      <c r="C4373" t="s">
        <v>220</v>
      </c>
      <c r="D4373" t="s">
        <v>206</v>
      </c>
      <c r="E4373" s="361" t="s">
        <v>8627</v>
      </c>
    </row>
    <row r="4374" spans="1:5" x14ac:dyDescent="0.25">
      <c r="A4374">
        <v>40979</v>
      </c>
      <c r="B4374" t="s">
        <v>8628</v>
      </c>
      <c r="C4374" t="s">
        <v>220</v>
      </c>
      <c r="D4374" t="s">
        <v>206</v>
      </c>
      <c r="E4374" s="361" t="s">
        <v>8629</v>
      </c>
    </row>
    <row r="4375" spans="1:5" x14ac:dyDescent="0.25">
      <c r="A4375">
        <v>40980</v>
      </c>
      <c r="B4375" t="s">
        <v>8630</v>
      </c>
      <c r="C4375" t="s">
        <v>220</v>
      </c>
      <c r="D4375" t="s">
        <v>206</v>
      </c>
      <c r="E4375" s="361" t="s">
        <v>8631</v>
      </c>
    </row>
    <row r="4376" spans="1:5" x14ac:dyDescent="0.25">
      <c r="A4376">
        <v>40981</v>
      </c>
      <c r="B4376" t="s">
        <v>8632</v>
      </c>
      <c r="C4376" t="s">
        <v>220</v>
      </c>
      <c r="D4376" t="s">
        <v>206</v>
      </c>
      <c r="E4376" s="361" t="s">
        <v>8591</v>
      </c>
    </row>
    <row r="4377" spans="1:5" x14ac:dyDescent="0.25">
      <c r="A4377">
        <v>40982</v>
      </c>
      <c r="B4377" t="s">
        <v>8633</v>
      </c>
      <c r="C4377" t="s">
        <v>220</v>
      </c>
      <c r="D4377" t="s">
        <v>206</v>
      </c>
      <c r="E4377" s="361" t="s">
        <v>8634</v>
      </c>
    </row>
    <row r="4378" spans="1:5" x14ac:dyDescent="0.25">
      <c r="A4378">
        <v>40983</v>
      </c>
      <c r="B4378" t="s">
        <v>8635</v>
      </c>
      <c r="C4378" t="s">
        <v>220</v>
      </c>
      <c r="D4378" t="s">
        <v>206</v>
      </c>
      <c r="E4378" s="361" t="s">
        <v>8636</v>
      </c>
    </row>
    <row r="4379" spans="1:5" x14ac:dyDescent="0.25">
      <c r="A4379">
        <v>40984</v>
      </c>
      <c r="B4379" t="s">
        <v>8637</v>
      </c>
      <c r="C4379" t="s">
        <v>220</v>
      </c>
      <c r="D4379" t="s">
        <v>206</v>
      </c>
      <c r="E4379" s="361" t="s">
        <v>8638</v>
      </c>
    </row>
    <row r="4380" spans="1:5" x14ac:dyDescent="0.25">
      <c r="A4380">
        <v>40985</v>
      </c>
      <c r="B4380" t="s">
        <v>8639</v>
      </c>
      <c r="C4380" t="s">
        <v>220</v>
      </c>
      <c r="D4380" t="s">
        <v>206</v>
      </c>
      <c r="E4380" s="361" t="s">
        <v>8621</v>
      </c>
    </row>
    <row r="4381" spans="1:5" x14ac:dyDescent="0.25">
      <c r="A4381">
        <v>40986</v>
      </c>
      <c r="B4381" t="s">
        <v>8640</v>
      </c>
      <c r="C4381" t="s">
        <v>220</v>
      </c>
      <c r="D4381" t="s">
        <v>206</v>
      </c>
      <c r="E4381" s="361" t="s">
        <v>8641</v>
      </c>
    </row>
    <row r="4382" spans="1:5" x14ac:dyDescent="0.25">
      <c r="A4382">
        <v>40987</v>
      </c>
      <c r="B4382" t="s">
        <v>8642</v>
      </c>
      <c r="C4382" t="s">
        <v>220</v>
      </c>
      <c r="D4382" t="s">
        <v>206</v>
      </c>
      <c r="E4382" s="361" t="s">
        <v>8544</v>
      </c>
    </row>
    <row r="4383" spans="1:5" x14ac:dyDescent="0.25">
      <c r="A4383">
        <v>40988</v>
      </c>
      <c r="B4383" t="s">
        <v>8643</v>
      </c>
      <c r="C4383" t="s">
        <v>220</v>
      </c>
      <c r="D4383" t="s">
        <v>206</v>
      </c>
      <c r="E4383" s="361" t="s">
        <v>8644</v>
      </c>
    </row>
    <row r="4384" spans="1:5" x14ac:dyDescent="0.25">
      <c r="A4384">
        <v>40990</v>
      </c>
      <c r="B4384" t="s">
        <v>8645</v>
      </c>
      <c r="C4384" t="s">
        <v>220</v>
      </c>
      <c r="D4384" t="s">
        <v>206</v>
      </c>
      <c r="E4384" s="361" t="s">
        <v>8591</v>
      </c>
    </row>
    <row r="4385" spans="1:5" x14ac:dyDescent="0.25">
      <c r="A4385">
        <v>40992</v>
      </c>
      <c r="B4385" t="s">
        <v>8646</v>
      </c>
      <c r="C4385" t="s">
        <v>220</v>
      </c>
      <c r="D4385" t="s">
        <v>206</v>
      </c>
      <c r="E4385" s="361" t="s">
        <v>8591</v>
      </c>
    </row>
    <row r="4386" spans="1:5" x14ac:dyDescent="0.25">
      <c r="A4386">
        <v>40994</v>
      </c>
      <c r="B4386" t="s">
        <v>8647</v>
      </c>
      <c r="C4386" t="s">
        <v>220</v>
      </c>
      <c r="D4386" t="s">
        <v>206</v>
      </c>
      <c r="E4386" s="361" t="s">
        <v>8648</v>
      </c>
    </row>
    <row r="4387" spans="1:5" x14ac:dyDescent="0.25">
      <c r="A4387">
        <v>40998</v>
      </c>
      <c r="B4387" t="s">
        <v>8649</v>
      </c>
      <c r="C4387" t="s">
        <v>220</v>
      </c>
      <c r="D4387" t="s">
        <v>206</v>
      </c>
      <c r="E4387" s="361" t="s">
        <v>8650</v>
      </c>
    </row>
    <row r="4388" spans="1:5" x14ac:dyDescent="0.25">
      <c r="A4388">
        <v>41001</v>
      </c>
      <c r="B4388" t="s">
        <v>8651</v>
      </c>
      <c r="C4388" t="s">
        <v>220</v>
      </c>
      <c r="D4388" t="s">
        <v>206</v>
      </c>
      <c r="E4388" s="361" t="s">
        <v>8652</v>
      </c>
    </row>
    <row r="4389" spans="1:5" x14ac:dyDescent="0.25">
      <c r="A4389">
        <v>41002</v>
      </c>
      <c r="B4389" t="s">
        <v>8653</v>
      </c>
      <c r="C4389" t="s">
        <v>220</v>
      </c>
      <c r="D4389" t="s">
        <v>206</v>
      </c>
      <c r="E4389" s="361" t="s">
        <v>8591</v>
      </c>
    </row>
    <row r="4390" spans="1:5" x14ac:dyDescent="0.25">
      <c r="A4390">
        <v>41012</v>
      </c>
      <c r="B4390" t="s">
        <v>8654</v>
      </c>
      <c r="C4390" t="s">
        <v>220</v>
      </c>
      <c r="D4390" t="s">
        <v>206</v>
      </c>
      <c r="E4390" s="361" t="s">
        <v>8655</v>
      </c>
    </row>
    <row r="4391" spans="1:5" x14ac:dyDescent="0.25">
      <c r="A4391">
        <v>41024</v>
      </c>
      <c r="B4391" t="s">
        <v>8656</v>
      </c>
      <c r="C4391" t="s">
        <v>220</v>
      </c>
      <c r="D4391" t="s">
        <v>206</v>
      </c>
      <c r="E4391" s="361" t="s">
        <v>8657</v>
      </c>
    </row>
    <row r="4392" spans="1:5" x14ac:dyDescent="0.25">
      <c r="A4392">
        <v>41026</v>
      </c>
      <c r="B4392" t="s">
        <v>8658</v>
      </c>
      <c r="C4392" t="s">
        <v>220</v>
      </c>
      <c r="D4392" t="s">
        <v>206</v>
      </c>
      <c r="E4392" s="361" t="s">
        <v>8659</v>
      </c>
    </row>
    <row r="4393" spans="1:5" x14ac:dyDescent="0.25">
      <c r="A4393">
        <v>41031</v>
      </c>
      <c r="B4393" t="s">
        <v>8660</v>
      </c>
      <c r="C4393" t="s">
        <v>220</v>
      </c>
      <c r="D4393" t="s">
        <v>206</v>
      </c>
      <c r="E4393" s="361" t="s">
        <v>8661</v>
      </c>
    </row>
    <row r="4394" spans="1:5" x14ac:dyDescent="0.25">
      <c r="A4394">
        <v>41033</v>
      </c>
      <c r="B4394" t="s">
        <v>8662</v>
      </c>
      <c r="C4394" t="s">
        <v>220</v>
      </c>
      <c r="D4394" t="s">
        <v>206</v>
      </c>
      <c r="E4394" s="361" t="s">
        <v>8663</v>
      </c>
    </row>
    <row r="4395" spans="1:5" x14ac:dyDescent="0.25">
      <c r="A4395">
        <v>41036</v>
      </c>
      <c r="B4395" t="s">
        <v>8664</v>
      </c>
      <c r="C4395" t="s">
        <v>220</v>
      </c>
      <c r="D4395" t="s">
        <v>206</v>
      </c>
      <c r="E4395" s="361" t="s">
        <v>8591</v>
      </c>
    </row>
    <row r="4396" spans="1:5" x14ac:dyDescent="0.25">
      <c r="A4396">
        <v>41038</v>
      </c>
      <c r="B4396" t="s">
        <v>8665</v>
      </c>
      <c r="C4396" t="s">
        <v>220</v>
      </c>
      <c r="D4396" t="s">
        <v>206</v>
      </c>
      <c r="E4396" s="361" t="s">
        <v>8666</v>
      </c>
    </row>
    <row r="4397" spans="1:5" x14ac:dyDescent="0.25">
      <c r="A4397">
        <v>41040</v>
      </c>
      <c r="B4397" t="s">
        <v>8667</v>
      </c>
      <c r="C4397" t="s">
        <v>220</v>
      </c>
      <c r="D4397" t="s">
        <v>206</v>
      </c>
      <c r="E4397" s="361" t="s">
        <v>8668</v>
      </c>
    </row>
    <row r="4398" spans="1:5" x14ac:dyDescent="0.25">
      <c r="A4398">
        <v>41043</v>
      </c>
      <c r="B4398" t="s">
        <v>8669</v>
      </c>
      <c r="C4398" t="s">
        <v>220</v>
      </c>
      <c r="D4398" t="s">
        <v>206</v>
      </c>
      <c r="E4398" s="361" t="s">
        <v>8670</v>
      </c>
    </row>
    <row r="4399" spans="1:5" x14ac:dyDescent="0.25">
      <c r="A4399">
        <v>41065</v>
      </c>
      <c r="B4399" t="s">
        <v>8671</v>
      </c>
      <c r="C4399" t="s">
        <v>220</v>
      </c>
      <c r="D4399" t="s">
        <v>206</v>
      </c>
      <c r="E4399" s="361" t="s">
        <v>8544</v>
      </c>
    </row>
    <row r="4400" spans="1:5" x14ac:dyDescent="0.25">
      <c r="A4400">
        <v>41066</v>
      </c>
      <c r="B4400" t="s">
        <v>8672</v>
      </c>
      <c r="C4400" t="s">
        <v>220</v>
      </c>
      <c r="D4400" t="s">
        <v>206</v>
      </c>
      <c r="E4400" s="361" t="s">
        <v>8544</v>
      </c>
    </row>
    <row r="4401" spans="1:5" x14ac:dyDescent="0.25">
      <c r="A4401">
        <v>41067</v>
      </c>
      <c r="B4401" t="s">
        <v>8673</v>
      </c>
      <c r="C4401" t="s">
        <v>220</v>
      </c>
      <c r="D4401" t="s">
        <v>206</v>
      </c>
      <c r="E4401" s="361" t="s">
        <v>8544</v>
      </c>
    </row>
    <row r="4402" spans="1:5" x14ac:dyDescent="0.25">
      <c r="A4402">
        <v>41068</v>
      </c>
      <c r="B4402" t="s">
        <v>8674</v>
      </c>
      <c r="C4402" t="s">
        <v>220</v>
      </c>
      <c r="D4402" t="s">
        <v>206</v>
      </c>
      <c r="E4402" s="361" t="s">
        <v>8675</v>
      </c>
    </row>
    <row r="4403" spans="1:5" x14ac:dyDescent="0.25">
      <c r="A4403">
        <v>41069</v>
      </c>
      <c r="B4403" t="s">
        <v>8676</v>
      </c>
      <c r="C4403" t="s">
        <v>220</v>
      </c>
      <c r="D4403" t="s">
        <v>206</v>
      </c>
      <c r="E4403" s="361" t="s">
        <v>8544</v>
      </c>
    </row>
    <row r="4404" spans="1:5" x14ac:dyDescent="0.25">
      <c r="A4404">
        <v>41070</v>
      </c>
      <c r="B4404" t="s">
        <v>8677</v>
      </c>
      <c r="C4404" t="s">
        <v>220</v>
      </c>
      <c r="D4404" t="s">
        <v>206</v>
      </c>
      <c r="E4404" s="361" t="s">
        <v>8544</v>
      </c>
    </row>
    <row r="4405" spans="1:5" x14ac:dyDescent="0.25">
      <c r="A4405">
        <v>41071</v>
      </c>
      <c r="B4405" t="s">
        <v>8678</v>
      </c>
      <c r="C4405" t="s">
        <v>220</v>
      </c>
      <c r="D4405" t="s">
        <v>206</v>
      </c>
      <c r="E4405" s="361" t="s">
        <v>8679</v>
      </c>
    </row>
    <row r="4406" spans="1:5" x14ac:dyDescent="0.25">
      <c r="A4406">
        <v>41072</v>
      </c>
      <c r="B4406" t="s">
        <v>8680</v>
      </c>
      <c r="C4406" t="s">
        <v>220</v>
      </c>
      <c r="D4406" t="s">
        <v>206</v>
      </c>
      <c r="E4406" s="361" t="s">
        <v>8562</v>
      </c>
    </row>
    <row r="4407" spans="1:5" x14ac:dyDescent="0.25">
      <c r="A4407">
        <v>41073</v>
      </c>
      <c r="B4407" t="s">
        <v>8681</v>
      </c>
      <c r="C4407" t="s">
        <v>220</v>
      </c>
      <c r="D4407" t="s">
        <v>206</v>
      </c>
      <c r="E4407" s="361" t="s">
        <v>8682</v>
      </c>
    </row>
    <row r="4408" spans="1:5" x14ac:dyDescent="0.25">
      <c r="A4408">
        <v>41075</v>
      </c>
      <c r="B4408" t="s">
        <v>8683</v>
      </c>
      <c r="C4408" t="s">
        <v>220</v>
      </c>
      <c r="D4408" t="s">
        <v>206</v>
      </c>
      <c r="E4408" s="361" t="s">
        <v>8544</v>
      </c>
    </row>
    <row r="4409" spans="1:5" x14ac:dyDescent="0.25">
      <c r="A4409">
        <v>41076</v>
      </c>
      <c r="B4409" t="s">
        <v>8684</v>
      </c>
      <c r="C4409" t="s">
        <v>220</v>
      </c>
      <c r="D4409" t="s">
        <v>206</v>
      </c>
      <c r="E4409" s="361" t="s">
        <v>8544</v>
      </c>
    </row>
    <row r="4410" spans="1:5" x14ac:dyDescent="0.25">
      <c r="A4410">
        <v>41077</v>
      </c>
      <c r="B4410" t="s">
        <v>8685</v>
      </c>
      <c r="C4410" t="s">
        <v>220</v>
      </c>
      <c r="D4410" t="s">
        <v>206</v>
      </c>
      <c r="E4410" s="361" t="s">
        <v>8558</v>
      </c>
    </row>
    <row r="4411" spans="1:5" x14ac:dyDescent="0.25">
      <c r="A4411">
        <v>41078</v>
      </c>
      <c r="B4411" t="s">
        <v>8686</v>
      </c>
      <c r="C4411" t="s">
        <v>220</v>
      </c>
      <c r="D4411" t="s">
        <v>206</v>
      </c>
      <c r="E4411" s="361" t="s">
        <v>8562</v>
      </c>
    </row>
    <row r="4412" spans="1:5" x14ac:dyDescent="0.25">
      <c r="A4412">
        <v>41079</v>
      </c>
      <c r="B4412" t="s">
        <v>8687</v>
      </c>
      <c r="C4412" t="s">
        <v>220</v>
      </c>
      <c r="D4412" t="s">
        <v>206</v>
      </c>
      <c r="E4412" s="361" t="s">
        <v>8571</v>
      </c>
    </row>
    <row r="4413" spans="1:5" x14ac:dyDescent="0.25">
      <c r="A4413">
        <v>41081</v>
      </c>
      <c r="B4413" t="s">
        <v>8688</v>
      </c>
      <c r="C4413" t="s">
        <v>220</v>
      </c>
      <c r="D4413" t="s">
        <v>206</v>
      </c>
      <c r="E4413" s="361" t="s">
        <v>8571</v>
      </c>
    </row>
    <row r="4414" spans="1:5" x14ac:dyDescent="0.25">
      <c r="A4414">
        <v>41082</v>
      </c>
      <c r="B4414" t="s">
        <v>8689</v>
      </c>
      <c r="C4414" t="s">
        <v>220</v>
      </c>
      <c r="D4414" t="s">
        <v>206</v>
      </c>
      <c r="E4414" s="361" t="s">
        <v>8690</v>
      </c>
    </row>
    <row r="4415" spans="1:5" x14ac:dyDescent="0.25">
      <c r="A4415">
        <v>41083</v>
      </c>
      <c r="B4415" t="s">
        <v>8691</v>
      </c>
      <c r="C4415" t="s">
        <v>220</v>
      </c>
      <c r="D4415" t="s">
        <v>206</v>
      </c>
      <c r="E4415" s="361" t="s">
        <v>8586</v>
      </c>
    </row>
    <row r="4416" spans="1:5" x14ac:dyDescent="0.25">
      <c r="A4416">
        <v>41084</v>
      </c>
      <c r="B4416" t="s">
        <v>8692</v>
      </c>
      <c r="C4416" t="s">
        <v>220</v>
      </c>
      <c r="D4416" t="s">
        <v>206</v>
      </c>
      <c r="E4416" s="361" t="s">
        <v>8679</v>
      </c>
    </row>
    <row r="4417" spans="1:5" x14ac:dyDescent="0.25">
      <c r="A4417">
        <v>41085</v>
      </c>
      <c r="B4417" t="s">
        <v>8693</v>
      </c>
      <c r="C4417" t="s">
        <v>220</v>
      </c>
      <c r="D4417" t="s">
        <v>206</v>
      </c>
      <c r="E4417" s="361" t="s">
        <v>8694</v>
      </c>
    </row>
    <row r="4418" spans="1:5" x14ac:dyDescent="0.25">
      <c r="A4418">
        <v>41086</v>
      </c>
      <c r="B4418" t="s">
        <v>8695</v>
      </c>
      <c r="C4418" t="s">
        <v>220</v>
      </c>
      <c r="D4418" t="s">
        <v>206</v>
      </c>
      <c r="E4418" s="361" t="s">
        <v>8696</v>
      </c>
    </row>
    <row r="4419" spans="1:5" x14ac:dyDescent="0.25">
      <c r="A4419">
        <v>41087</v>
      </c>
      <c r="B4419" t="s">
        <v>8697</v>
      </c>
      <c r="C4419" t="s">
        <v>220</v>
      </c>
      <c r="D4419" t="s">
        <v>206</v>
      </c>
      <c r="E4419" s="361" t="s">
        <v>8544</v>
      </c>
    </row>
    <row r="4420" spans="1:5" x14ac:dyDescent="0.25">
      <c r="A4420">
        <v>41088</v>
      </c>
      <c r="B4420" t="s">
        <v>8698</v>
      </c>
      <c r="C4420" t="s">
        <v>220</v>
      </c>
      <c r="D4420" t="s">
        <v>206</v>
      </c>
      <c r="E4420" s="361" t="s">
        <v>8699</v>
      </c>
    </row>
    <row r="4421" spans="1:5" x14ac:dyDescent="0.25">
      <c r="A4421">
        <v>41089</v>
      </c>
      <c r="B4421" t="s">
        <v>8700</v>
      </c>
      <c r="C4421" t="s">
        <v>220</v>
      </c>
      <c r="D4421" t="s">
        <v>206</v>
      </c>
      <c r="E4421" s="361" t="s">
        <v>8701</v>
      </c>
    </row>
    <row r="4422" spans="1:5" x14ac:dyDescent="0.25">
      <c r="A4422">
        <v>41090</v>
      </c>
      <c r="B4422" t="s">
        <v>8702</v>
      </c>
      <c r="C4422" t="s">
        <v>220</v>
      </c>
      <c r="D4422" t="s">
        <v>206</v>
      </c>
      <c r="E4422" s="361" t="s">
        <v>8703</v>
      </c>
    </row>
    <row r="4423" spans="1:5" x14ac:dyDescent="0.25">
      <c r="A4423">
        <v>41091</v>
      </c>
      <c r="B4423" t="s">
        <v>8704</v>
      </c>
      <c r="C4423" t="s">
        <v>220</v>
      </c>
      <c r="D4423" t="s">
        <v>206</v>
      </c>
      <c r="E4423" s="361" t="s">
        <v>8705</v>
      </c>
    </row>
    <row r="4424" spans="1:5" x14ac:dyDescent="0.25">
      <c r="A4424">
        <v>41092</v>
      </c>
      <c r="B4424" t="s">
        <v>8706</v>
      </c>
      <c r="C4424" t="s">
        <v>220</v>
      </c>
      <c r="D4424" t="s">
        <v>206</v>
      </c>
      <c r="E4424" s="361" t="s">
        <v>8707</v>
      </c>
    </row>
    <row r="4425" spans="1:5" x14ac:dyDescent="0.25">
      <c r="A4425">
        <v>41093</v>
      </c>
      <c r="B4425" t="s">
        <v>8708</v>
      </c>
      <c r="C4425" t="s">
        <v>220</v>
      </c>
      <c r="D4425" t="s">
        <v>206</v>
      </c>
      <c r="E4425" s="361" t="s">
        <v>8709</v>
      </c>
    </row>
    <row r="4426" spans="1:5" x14ac:dyDescent="0.25">
      <c r="A4426">
        <v>41094</v>
      </c>
      <c r="B4426" t="s">
        <v>8710</v>
      </c>
      <c r="C4426" t="s">
        <v>220</v>
      </c>
      <c r="D4426" t="s">
        <v>206</v>
      </c>
      <c r="E4426" s="361" t="s">
        <v>8711</v>
      </c>
    </row>
    <row r="4427" spans="1:5" x14ac:dyDescent="0.25">
      <c r="A4427">
        <v>41096</v>
      </c>
      <c r="B4427" t="s">
        <v>8712</v>
      </c>
      <c r="C4427" t="s">
        <v>220</v>
      </c>
      <c r="D4427" t="s">
        <v>206</v>
      </c>
      <c r="E4427" s="361" t="s">
        <v>8679</v>
      </c>
    </row>
    <row r="4428" spans="1:5" x14ac:dyDescent="0.25">
      <c r="A4428">
        <v>41097</v>
      </c>
      <c r="B4428" t="s">
        <v>8713</v>
      </c>
      <c r="C4428" t="s">
        <v>220</v>
      </c>
      <c r="D4428" t="s">
        <v>206</v>
      </c>
      <c r="E4428" s="361" t="s">
        <v>8714</v>
      </c>
    </row>
    <row r="4429" spans="1:5" x14ac:dyDescent="0.25">
      <c r="A4429">
        <v>41180</v>
      </c>
      <c r="B4429" t="s">
        <v>8715</v>
      </c>
      <c r="C4429" t="s">
        <v>208</v>
      </c>
      <c r="D4429" t="s">
        <v>209</v>
      </c>
      <c r="E4429" s="361" t="s">
        <v>8716</v>
      </c>
    </row>
    <row r="4430" spans="1:5" x14ac:dyDescent="0.25">
      <c r="A4430">
        <v>41181</v>
      </c>
      <c r="B4430" t="s">
        <v>8717</v>
      </c>
      <c r="C4430" t="s">
        <v>208</v>
      </c>
      <c r="D4430" t="s">
        <v>209</v>
      </c>
      <c r="E4430" s="361" t="s">
        <v>8718</v>
      </c>
    </row>
    <row r="4431" spans="1:5" x14ac:dyDescent="0.25">
      <c r="A4431">
        <v>41182</v>
      </c>
      <c r="B4431" t="s">
        <v>8719</v>
      </c>
      <c r="C4431" t="s">
        <v>208</v>
      </c>
      <c r="D4431" t="s">
        <v>209</v>
      </c>
      <c r="E4431" s="361" t="s">
        <v>8720</v>
      </c>
    </row>
    <row r="4432" spans="1:5" x14ac:dyDescent="0.25">
      <c r="A4432">
        <v>41183</v>
      </c>
      <c r="B4432" t="s">
        <v>8721</v>
      </c>
      <c r="C4432" t="s">
        <v>208</v>
      </c>
      <c r="D4432" t="s">
        <v>209</v>
      </c>
      <c r="E4432" s="361" t="s">
        <v>8722</v>
      </c>
    </row>
    <row r="4433" spans="1:5" x14ac:dyDescent="0.25">
      <c r="A4433">
        <v>41184</v>
      </c>
      <c r="B4433" t="s">
        <v>8723</v>
      </c>
      <c r="C4433" t="s">
        <v>208</v>
      </c>
      <c r="D4433" t="s">
        <v>209</v>
      </c>
      <c r="E4433" s="361" t="s">
        <v>8724</v>
      </c>
    </row>
    <row r="4434" spans="1:5" x14ac:dyDescent="0.25">
      <c r="A4434">
        <v>41185</v>
      </c>
      <c r="B4434" t="s">
        <v>8725</v>
      </c>
      <c r="C4434" t="s">
        <v>208</v>
      </c>
      <c r="D4434" t="s">
        <v>209</v>
      </c>
      <c r="E4434" s="361" t="s">
        <v>8726</v>
      </c>
    </row>
    <row r="4435" spans="1:5" x14ac:dyDescent="0.25">
      <c r="A4435">
        <v>41186</v>
      </c>
      <c r="B4435" t="s">
        <v>8727</v>
      </c>
      <c r="C4435" t="s">
        <v>208</v>
      </c>
      <c r="D4435" t="s">
        <v>209</v>
      </c>
      <c r="E4435" s="361" t="s">
        <v>8728</v>
      </c>
    </row>
    <row r="4436" spans="1:5" x14ac:dyDescent="0.25">
      <c r="A4436">
        <v>41187</v>
      </c>
      <c r="B4436" t="s">
        <v>8729</v>
      </c>
      <c r="C4436" t="s">
        <v>208</v>
      </c>
      <c r="D4436" t="s">
        <v>209</v>
      </c>
      <c r="E4436" s="361" t="s">
        <v>8730</v>
      </c>
    </row>
    <row r="4437" spans="1:5" x14ac:dyDescent="0.25">
      <c r="A4437">
        <v>41188</v>
      </c>
      <c r="B4437" t="s">
        <v>8731</v>
      </c>
      <c r="C4437" t="s">
        <v>208</v>
      </c>
      <c r="D4437" t="s">
        <v>209</v>
      </c>
      <c r="E4437" s="361" t="s">
        <v>8732</v>
      </c>
    </row>
    <row r="4438" spans="1:5" x14ac:dyDescent="0.25">
      <c r="A4438">
        <v>41189</v>
      </c>
      <c r="B4438" t="s">
        <v>8733</v>
      </c>
      <c r="C4438" t="s">
        <v>208</v>
      </c>
      <c r="D4438" t="s">
        <v>209</v>
      </c>
      <c r="E4438" s="361" t="s">
        <v>8734</v>
      </c>
    </row>
    <row r="4439" spans="1:5" x14ac:dyDescent="0.25">
      <c r="A4439">
        <v>41190</v>
      </c>
      <c r="B4439" t="s">
        <v>8735</v>
      </c>
      <c r="C4439" t="s">
        <v>208</v>
      </c>
      <c r="D4439" t="s">
        <v>209</v>
      </c>
      <c r="E4439" s="361" t="s">
        <v>8736</v>
      </c>
    </row>
    <row r="4440" spans="1:5" x14ac:dyDescent="0.25">
      <c r="A4440">
        <v>41191</v>
      </c>
      <c r="B4440" t="s">
        <v>8737</v>
      </c>
      <c r="C4440" t="s">
        <v>208</v>
      </c>
      <c r="D4440" t="s">
        <v>209</v>
      </c>
      <c r="E4440" s="361" t="s">
        <v>8738</v>
      </c>
    </row>
    <row r="4441" spans="1:5" x14ac:dyDescent="0.25">
      <c r="A4441">
        <v>41192</v>
      </c>
      <c r="B4441" t="s">
        <v>8739</v>
      </c>
      <c r="C4441" t="s">
        <v>208</v>
      </c>
      <c r="D4441" t="s">
        <v>209</v>
      </c>
      <c r="E4441" s="361" t="s">
        <v>8740</v>
      </c>
    </row>
    <row r="4442" spans="1:5" x14ac:dyDescent="0.25">
      <c r="A4442">
        <v>41193</v>
      </c>
      <c r="B4442" t="s">
        <v>8741</v>
      </c>
      <c r="C4442" t="s">
        <v>208</v>
      </c>
      <c r="D4442" t="s">
        <v>209</v>
      </c>
      <c r="E4442" s="361" t="s">
        <v>8742</v>
      </c>
    </row>
    <row r="4443" spans="1:5" x14ac:dyDescent="0.25">
      <c r="A4443">
        <v>41194</v>
      </c>
      <c r="B4443" t="s">
        <v>8743</v>
      </c>
      <c r="C4443" t="s">
        <v>208</v>
      </c>
      <c r="D4443" t="s">
        <v>209</v>
      </c>
      <c r="E4443" s="361" t="s">
        <v>8744</v>
      </c>
    </row>
    <row r="4444" spans="1:5" x14ac:dyDescent="0.25">
      <c r="A4444">
        <v>41195</v>
      </c>
      <c r="B4444" t="s">
        <v>8745</v>
      </c>
      <c r="C4444" t="s">
        <v>208</v>
      </c>
      <c r="D4444" t="s">
        <v>209</v>
      </c>
      <c r="E4444" s="361" t="s">
        <v>8746</v>
      </c>
    </row>
    <row r="4445" spans="1:5" x14ac:dyDescent="0.25">
      <c r="A4445">
        <v>41196</v>
      </c>
      <c r="B4445" t="s">
        <v>8747</v>
      </c>
      <c r="C4445" t="s">
        <v>208</v>
      </c>
      <c r="D4445" t="s">
        <v>209</v>
      </c>
      <c r="E4445" s="361" t="s">
        <v>8748</v>
      </c>
    </row>
    <row r="4446" spans="1:5" x14ac:dyDescent="0.25">
      <c r="A4446">
        <v>41197</v>
      </c>
      <c r="B4446" t="s">
        <v>8749</v>
      </c>
      <c r="C4446" t="s">
        <v>208</v>
      </c>
      <c r="D4446" t="s">
        <v>209</v>
      </c>
      <c r="E4446" s="361" t="s">
        <v>8750</v>
      </c>
    </row>
    <row r="4447" spans="1:5" x14ac:dyDescent="0.25">
      <c r="A4447">
        <v>41198</v>
      </c>
      <c r="B4447" t="s">
        <v>8751</v>
      </c>
      <c r="C4447" t="s">
        <v>208</v>
      </c>
      <c r="D4447" t="s">
        <v>209</v>
      </c>
      <c r="E4447" s="361" t="s">
        <v>8752</v>
      </c>
    </row>
    <row r="4448" spans="1:5" x14ac:dyDescent="0.25">
      <c r="A4448">
        <v>41199</v>
      </c>
      <c r="B4448" t="s">
        <v>8753</v>
      </c>
      <c r="C4448" t="s">
        <v>208</v>
      </c>
      <c r="D4448" t="s">
        <v>209</v>
      </c>
      <c r="E4448" s="361" t="s">
        <v>8754</v>
      </c>
    </row>
    <row r="4449" spans="1:5" x14ac:dyDescent="0.25">
      <c r="A4449">
        <v>41200</v>
      </c>
      <c r="B4449" t="s">
        <v>8755</v>
      </c>
      <c r="C4449" t="s">
        <v>208</v>
      </c>
      <c r="D4449" t="s">
        <v>209</v>
      </c>
      <c r="E4449" s="361" t="s">
        <v>8756</v>
      </c>
    </row>
    <row r="4450" spans="1:5" x14ac:dyDescent="0.25">
      <c r="A4450">
        <v>41201</v>
      </c>
      <c r="B4450" t="s">
        <v>8757</v>
      </c>
      <c r="C4450" t="s">
        <v>208</v>
      </c>
      <c r="D4450" t="s">
        <v>209</v>
      </c>
      <c r="E4450" s="361" t="s">
        <v>8758</v>
      </c>
    </row>
    <row r="4451" spans="1:5" x14ac:dyDescent="0.25">
      <c r="A4451">
        <v>41202</v>
      </c>
      <c r="B4451" t="s">
        <v>8759</v>
      </c>
      <c r="C4451" t="s">
        <v>208</v>
      </c>
      <c r="D4451" t="s">
        <v>209</v>
      </c>
      <c r="E4451" s="361" t="s">
        <v>8760</v>
      </c>
    </row>
    <row r="4452" spans="1:5" x14ac:dyDescent="0.25">
      <c r="A4452">
        <v>41203</v>
      </c>
      <c r="B4452" t="s">
        <v>8761</v>
      </c>
      <c r="C4452" t="s">
        <v>208</v>
      </c>
      <c r="D4452" t="s">
        <v>209</v>
      </c>
      <c r="E4452" s="361" t="s">
        <v>8762</v>
      </c>
    </row>
    <row r="4453" spans="1:5" x14ac:dyDescent="0.25">
      <c r="A4453">
        <v>41204</v>
      </c>
      <c r="B4453" t="s">
        <v>8763</v>
      </c>
      <c r="C4453" t="s">
        <v>208</v>
      </c>
      <c r="D4453" t="s">
        <v>209</v>
      </c>
      <c r="E4453" s="361" t="s">
        <v>8764</v>
      </c>
    </row>
    <row r="4454" spans="1:5" x14ac:dyDescent="0.25">
      <c r="A4454">
        <v>41205</v>
      </c>
      <c r="B4454" t="s">
        <v>8765</v>
      </c>
      <c r="C4454" t="s">
        <v>208</v>
      </c>
      <c r="D4454" t="s">
        <v>209</v>
      </c>
      <c r="E4454" s="361" t="s">
        <v>8766</v>
      </c>
    </row>
    <row r="4455" spans="1:5" x14ac:dyDescent="0.25">
      <c r="A4455">
        <v>41206</v>
      </c>
      <c r="B4455" t="s">
        <v>8767</v>
      </c>
      <c r="C4455" t="s">
        <v>208</v>
      </c>
      <c r="D4455" t="s">
        <v>209</v>
      </c>
      <c r="E4455" s="361" t="s">
        <v>8768</v>
      </c>
    </row>
    <row r="4456" spans="1:5" x14ac:dyDescent="0.25">
      <c r="A4456">
        <v>41207</v>
      </c>
      <c r="B4456" t="s">
        <v>8769</v>
      </c>
      <c r="C4456" t="s">
        <v>208</v>
      </c>
      <c r="D4456" t="s">
        <v>209</v>
      </c>
      <c r="E4456" s="361" t="s">
        <v>8770</v>
      </c>
    </row>
    <row r="4457" spans="1:5" x14ac:dyDescent="0.25">
      <c r="A4457">
        <v>41208</v>
      </c>
      <c r="B4457" t="s">
        <v>8771</v>
      </c>
      <c r="C4457" t="s">
        <v>208</v>
      </c>
      <c r="D4457" t="s">
        <v>209</v>
      </c>
      <c r="E4457" s="361" t="s">
        <v>8772</v>
      </c>
    </row>
    <row r="4458" spans="1:5" x14ac:dyDescent="0.25">
      <c r="A4458">
        <v>41209</v>
      </c>
      <c r="B4458" t="s">
        <v>8773</v>
      </c>
      <c r="C4458" t="s">
        <v>208</v>
      </c>
      <c r="D4458" t="s">
        <v>209</v>
      </c>
      <c r="E4458" s="361" t="s">
        <v>8774</v>
      </c>
    </row>
    <row r="4459" spans="1:5" x14ac:dyDescent="0.25">
      <c r="A4459">
        <v>41210</v>
      </c>
      <c r="B4459" t="s">
        <v>8775</v>
      </c>
      <c r="C4459" t="s">
        <v>208</v>
      </c>
      <c r="D4459" t="s">
        <v>209</v>
      </c>
      <c r="E4459" s="361" t="s">
        <v>8776</v>
      </c>
    </row>
    <row r="4460" spans="1:5" x14ac:dyDescent="0.25">
      <c r="A4460">
        <v>41211</v>
      </c>
      <c r="B4460" t="s">
        <v>8777</v>
      </c>
      <c r="C4460" t="s">
        <v>208</v>
      </c>
      <c r="D4460" t="s">
        <v>209</v>
      </c>
      <c r="E4460" s="361" t="s">
        <v>8778</v>
      </c>
    </row>
    <row r="4461" spans="1:5" x14ac:dyDescent="0.25">
      <c r="A4461">
        <v>41213</v>
      </c>
      <c r="B4461" t="s">
        <v>8779</v>
      </c>
      <c r="C4461" t="s">
        <v>208</v>
      </c>
      <c r="D4461" t="s">
        <v>209</v>
      </c>
      <c r="E4461" s="361" t="s">
        <v>8780</v>
      </c>
    </row>
    <row r="4462" spans="1:5" x14ac:dyDescent="0.25">
      <c r="A4462">
        <v>41214</v>
      </c>
      <c r="B4462" t="s">
        <v>8781</v>
      </c>
      <c r="C4462" t="s">
        <v>208</v>
      </c>
      <c r="D4462" t="s">
        <v>209</v>
      </c>
      <c r="E4462" s="361" t="s">
        <v>8782</v>
      </c>
    </row>
    <row r="4463" spans="1:5" x14ac:dyDescent="0.25">
      <c r="A4463">
        <v>41215</v>
      </c>
      <c r="B4463" t="s">
        <v>8783</v>
      </c>
      <c r="C4463" t="s">
        <v>208</v>
      </c>
      <c r="D4463" t="s">
        <v>209</v>
      </c>
      <c r="E4463" s="361" t="s">
        <v>8784</v>
      </c>
    </row>
    <row r="4464" spans="1:5" x14ac:dyDescent="0.25">
      <c r="A4464">
        <v>41216</v>
      </c>
      <c r="B4464" t="s">
        <v>8785</v>
      </c>
      <c r="C4464" t="s">
        <v>208</v>
      </c>
      <c r="D4464" t="s">
        <v>209</v>
      </c>
      <c r="E4464" s="361" t="s">
        <v>8786</v>
      </c>
    </row>
    <row r="4465" spans="1:5" x14ac:dyDescent="0.25">
      <c r="A4465">
        <v>41217</v>
      </c>
      <c r="B4465" t="s">
        <v>8787</v>
      </c>
      <c r="C4465" t="s">
        <v>208</v>
      </c>
      <c r="D4465" t="s">
        <v>209</v>
      </c>
      <c r="E4465" s="361" t="s">
        <v>8788</v>
      </c>
    </row>
    <row r="4466" spans="1:5" x14ac:dyDescent="0.25">
      <c r="A4466">
        <v>41218</v>
      </c>
      <c r="B4466" t="s">
        <v>8789</v>
      </c>
      <c r="C4466" t="s">
        <v>208</v>
      </c>
      <c r="D4466" t="s">
        <v>209</v>
      </c>
      <c r="E4466" s="361" t="s">
        <v>8790</v>
      </c>
    </row>
    <row r="4467" spans="1:5" x14ac:dyDescent="0.25">
      <c r="A4467">
        <v>41221</v>
      </c>
      <c r="B4467" t="s">
        <v>8791</v>
      </c>
      <c r="C4467" t="s">
        <v>208</v>
      </c>
      <c r="D4467" t="s">
        <v>209</v>
      </c>
      <c r="E4467" s="361" t="s">
        <v>8792</v>
      </c>
    </row>
    <row r="4468" spans="1:5" x14ac:dyDescent="0.25">
      <c r="A4468">
        <v>41222</v>
      </c>
      <c r="B4468" t="s">
        <v>8793</v>
      </c>
      <c r="C4468" t="s">
        <v>208</v>
      </c>
      <c r="D4468" t="s">
        <v>209</v>
      </c>
      <c r="E4468" s="361" t="s">
        <v>8794</v>
      </c>
    </row>
    <row r="4469" spans="1:5" x14ac:dyDescent="0.25">
      <c r="A4469">
        <v>41315</v>
      </c>
      <c r="B4469" t="s">
        <v>8795</v>
      </c>
      <c r="C4469" t="s">
        <v>203</v>
      </c>
      <c r="D4469" t="s">
        <v>206</v>
      </c>
      <c r="E4469" s="361" t="s">
        <v>8796</v>
      </c>
    </row>
    <row r="4470" spans="1:5" x14ac:dyDescent="0.25">
      <c r="A4470">
        <v>41371</v>
      </c>
      <c r="B4470" t="s">
        <v>8797</v>
      </c>
      <c r="C4470" t="s">
        <v>214</v>
      </c>
      <c r="D4470" t="s">
        <v>209</v>
      </c>
      <c r="E4470" s="361" t="s">
        <v>6837</v>
      </c>
    </row>
    <row r="4471" spans="1:5" x14ac:dyDescent="0.25">
      <c r="A4471">
        <v>41372</v>
      </c>
      <c r="B4471" t="s">
        <v>8798</v>
      </c>
      <c r="C4471" t="s">
        <v>214</v>
      </c>
      <c r="D4471" t="s">
        <v>209</v>
      </c>
      <c r="E4471" s="361" t="s">
        <v>1555</v>
      </c>
    </row>
    <row r="4472" spans="1:5" x14ac:dyDescent="0.25">
      <c r="A4472">
        <v>41373</v>
      </c>
      <c r="B4472" t="s">
        <v>8799</v>
      </c>
      <c r="C4472" t="s">
        <v>207</v>
      </c>
      <c r="D4472" t="s">
        <v>206</v>
      </c>
      <c r="E4472" s="361" t="s">
        <v>8800</v>
      </c>
    </row>
    <row r="4473" spans="1:5" x14ac:dyDescent="0.25">
      <c r="A4473">
        <v>41380</v>
      </c>
      <c r="B4473" t="s">
        <v>8801</v>
      </c>
      <c r="C4473" t="s">
        <v>208</v>
      </c>
      <c r="D4473" t="s">
        <v>206</v>
      </c>
      <c r="E4473" s="361" t="s">
        <v>1996</v>
      </c>
    </row>
    <row r="4474" spans="1:5" x14ac:dyDescent="0.25">
      <c r="A4474">
        <v>41381</v>
      </c>
      <c r="B4474" t="s">
        <v>8802</v>
      </c>
      <c r="C4474" t="s">
        <v>208</v>
      </c>
      <c r="D4474" t="s">
        <v>206</v>
      </c>
      <c r="E4474" s="361" t="s">
        <v>1997</v>
      </c>
    </row>
    <row r="4475" spans="1:5" x14ac:dyDescent="0.25">
      <c r="A4475">
        <v>41382</v>
      </c>
      <c r="B4475" t="s">
        <v>8803</v>
      </c>
      <c r="C4475" t="s">
        <v>208</v>
      </c>
      <c r="D4475" t="s">
        <v>206</v>
      </c>
      <c r="E4475" s="361" t="s">
        <v>1998</v>
      </c>
    </row>
    <row r="4476" spans="1:5" x14ac:dyDescent="0.25">
      <c r="A4476">
        <v>41383</v>
      </c>
      <c r="B4476" t="s">
        <v>8804</v>
      </c>
      <c r="C4476" t="s">
        <v>208</v>
      </c>
      <c r="D4476" t="s">
        <v>206</v>
      </c>
      <c r="E4476" s="361" t="s">
        <v>1999</v>
      </c>
    </row>
    <row r="4477" spans="1:5" x14ac:dyDescent="0.25">
      <c r="A4477">
        <v>41385</v>
      </c>
      <c r="B4477" t="s">
        <v>8805</v>
      </c>
      <c r="C4477" t="s">
        <v>208</v>
      </c>
      <c r="D4477" t="s">
        <v>206</v>
      </c>
      <c r="E4477" s="361" t="s">
        <v>2000</v>
      </c>
    </row>
    <row r="4478" spans="1:5" x14ac:dyDescent="0.25">
      <c r="A4478">
        <v>41387</v>
      </c>
      <c r="B4478" t="s">
        <v>8806</v>
      </c>
      <c r="C4478" t="s">
        <v>213</v>
      </c>
      <c r="D4478" t="s">
        <v>206</v>
      </c>
      <c r="E4478" s="361" t="s">
        <v>2001</v>
      </c>
    </row>
    <row r="4479" spans="1:5" x14ac:dyDescent="0.25">
      <c r="A4479">
        <v>41388</v>
      </c>
      <c r="B4479" t="s">
        <v>8807</v>
      </c>
      <c r="C4479" t="s">
        <v>213</v>
      </c>
      <c r="D4479" t="s">
        <v>206</v>
      </c>
      <c r="E4479" s="361" t="s">
        <v>2002</v>
      </c>
    </row>
    <row r="4480" spans="1:5" x14ac:dyDescent="0.25">
      <c r="A4480">
        <v>41410</v>
      </c>
      <c r="B4480" t="s">
        <v>8808</v>
      </c>
      <c r="C4480" t="s">
        <v>208</v>
      </c>
      <c r="D4480" t="s">
        <v>206</v>
      </c>
      <c r="E4480" s="361" t="s">
        <v>2003</v>
      </c>
    </row>
    <row r="4481" spans="1:5" x14ac:dyDescent="0.25">
      <c r="A4481">
        <v>41411</v>
      </c>
      <c r="B4481" t="s">
        <v>8809</v>
      </c>
      <c r="C4481" t="s">
        <v>208</v>
      </c>
      <c r="D4481" t="s">
        <v>206</v>
      </c>
      <c r="E4481" s="361" t="s">
        <v>2004</v>
      </c>
    </row>
    <row r="4482" spans="1:5" x14ac:dyDescent="0.25">
      <c r="A4482">
        <v>41412</v>
      </c>
      <c r="B4482" t="s">
        <v>8810</v>
      </c>
      <c r="C4482" t="s">
        <v>208</v>
      </c>
      <c r="D4482" t="s">
        <v>206</v>
      </c>
      <c r="E4482" s="361" t="s">
        <v>915</v>
      </c>
    </row>
    <row r="4483" spans="1:5" x14ac:dyDescent="0.25">
      <c r="A4483">
        <v>41413</v>
      </c>
      <c r="B4483" t="s">
        <v>8811</v>
      </c>
      <c r="C4483" t="s">
        <v>208</v>
      </c>
      <c r="D4483" t="s">
        <v>206</v>
      </c>
      <c r="E4483" s="361" t="s">
        <v>738</v>
      </c>
    </row>
    <row r="4484" spans="1:5" x14ac:dyDescent="0.25">
      <c r="A4484">
        <v>41414</v>
      </c>
      <c r="B4484" t="s">
        <v>8812</v>
      </c>
      <c r="C4484" t="s">
        <v>208</v>
      </c>
      <c r="D4484" t="s">
        <v>206</v>
      </c>
      <c r="E4484" s="361" t="s">
        <v>670</v>
      </c>
    </row>
    <row r="4485" spans="1:5" x14ac:dyDescent="0.25">
      <c r="A4485">
        <v>41415</v>
      </c>
      <c r="B4485" t="s">
        <v>8813</v>
      </c>
      <c r="C4485" t="s">
        <v>208</v>
      </c>
      <c r="D4485" t="s">
        <v>206</v>
      </c>
      <c r="E4485" s="361" t="s">
        <v>1481</v>
      </c>
    </row>
    <row r="4486" spans="1:5" x14ac:dyDescent="0.25">
      <c r="A4486">
        <v>41419</v>
      </c>
      <c r="B4486" t="s">
        <v>8814</v>
      </c>
      <c r="C4486" t="s">
        <v>208</v>
      </c>
      <c r="D4486" t="s">
        <v>206</v>
      </c>
      <c r="E4486" s="361" t="s">
        <v>683</v>
      </c>
    </row>
    <row r="4487" spans="1:5" x14ac:dyDescent="0.25">
      <c r="A4487">
        <v>41420</v>
      </c>
      <c r="B4487" t="s">
        <v>8815</v>
      </c>
      <c r="C4487" t="s">
        <v>208</v>
      </c>
      <c r="D4487" t="s">
        <v>206</v>
      </c>
      <c r="E4487" s="361" t="s">
        <v>1478</v>
      </c>
    </row>
    <row r="4488" spans="1:5" x14ac:dyDescent="0.25">
      <c r="A4488">
        <v>41421</v>
      </c>
      <c r="B4488" t="s">
        <v>8816</v>
      </c>
      <c r="C4488" t="s">
        <v>208</v>
      </c>
      <c r="D4488" t="s">
        <v>206</v>
      </c>
      <c r="E4488" s="361" t="s">
        <v>665</v>
      </c>
    </row>
    <row r="4489" spans="1:5" x14ac:dyDescent="0.25">
      <c r="A4489">
        <v>41422</v>
      </c>
      <c r="B4489" t="s">
        <v>8817</v>
      </c>
      <c r="C4489" t="s">
        <v>208</v>
      </c>
      <c r="D4489" t="s">
        <v>206</v>
      </c>
      <c r="E4489" s="361" t="s">
        <v>549</v>
      </c>
    </row>
    <row r="4490" spans="1:5" x14ac:dyDescent="0.25">
      <c r="A4490">
        <v>41425</v>
      </c>
      <c r="B4490" t="s">
        <v>8818</v>
      </c>
      <c r="C4490" t="s">
        <v>208</v>
      </c>
      <c r="D4490" t="s">
        <v>206</v>
      </c>
      <c r="E4490" s="361" t="s">
        <v>2005</v>
      </c>
    </row>
    <row r="4491" spans="1:5" x14ac:dyDescent="0.25">
      <c r="A4491">
        <v>41426</v>
      </c>
      <c r="B4491" t="s">
        <v>8819</v>
      </c>
      <c r="C4491" t="s">
        <v>208</v>
      </c>
      <c r="D4491" t="s">
        <v>206</v>
      </c>
      <c r="E4491" s="361" t="s">
        <v>2006</v>
      </c>
    </row>
    <row r="4492" spans="1:5" x14ac:dyDescent="0.25">
      <c r="A4492">
        <v>41457</v>
      </c>
      <c r="B4492" t="s">
        <v>8820</v>
      </c>
      <c r="C4492" t="s">
        <v>208</v>
      </c>
      <c r="D4492" t="s">
        <v>206</v>
      </c>
      <c r="E4492" s="361" t="s">
        <v>2007</v>
      </c>
    </row>
    <row r="4493" spans="1:5" x14ac:dyDescent="0.25">
      <c r="A4493">
        <v>41458</v>
      </c>
      <c r="B4493" t="s">
        <v>8821</v>
      </c>
      <c r="C4493" t="s">
        <v>208</v>
      </c>
      <c r="D4493" t="s">
        <v>206</v>
      </c>
      <c r="E4493" s="361" t="s">
        <v>2008</v>
      </c>
    </row>
    <row r="4494" spans="1:5" x14ac:dyDescent="0.25">
      <c r="A4494">
        <v>41459</v>
      </c>
      <c r="B4494" t="s">
        <v>8822</v>
      </c>
      <c r="C4494" t="s">
        <v>208</v>
      </c>
      <c r="D4494" t="s">
        <v>206</v>
      </c>
      <c r="E4494" s="361" t="s">
        <v>2009</v>
      </c>
    </row>
    <row r="4495" spans="1:5" x14ac:dyDescent="0.25">
      <c r="A4495">
        <v>41461</v>
      </c>
      <c r="B4495" t="s">
        <v>8823</v>
      </c>
      <c r="C4495" t="s">
        <v>208</v>
      </c>
      <c r="D4495" t="s">
        <v>206</v>
      </c>
      <c r="E4495" s="361" t="s">
        <v>2010</v>
      </c>
    </row>
    <row r="4496" spans="1:5" x14ac:dyDescent="0.25">
      <c r="A4496">
        <v>41474</v>
      </c>
      <c r="B4496" t="s">
        <v>8824</v>
      </c>
      <c r="C4496" t="s">
        <v>208</v>
      </c>
      <c r="D4496" t="s">
        <v>206</v>
      </c>
      <c r="E4496" s="361" t="s">
        <v>8825</v>
      </c>
    </row>
    <row r="4497" spans="1:5" x14ac:dyDescent="0.25">
      <c r="A4497">
        <v>41475</v>
      </c>
      <c r="B4497" t="s">
        <v>8826</v>
      </c>
      <c r="C4497" t="s">
        <v>208</v>
      </c>
      <c r="D4497" t="s">
        <v>206</v>
      </c>
      <c r="E4497" s="361" t="s">
        <v>8827</v>
      </c>
    </row>
    <row r="4498" spans="1:5" x14ac:dyDescent="0.25">
      <c r="A4498">
        <v>41476</v>
      </c>
      <c r="B4498" t="s">
        <v>8828</v>
      </c>
      <c r="C4498" t="s">
        <v>208</v>
      </c>
      <c r="D4498" t="s">
        <v>206</v>
      </c>
      <c r="E4498" s="361" t="s">
        <v>8829</v>
      </c>
    </row>
    <row r="4499" spans="1:5" x14ac:dyDescent="0.25">
      <c r="A4499">
        <v>41480</v>
      </c>
      <c r="B4499" t="s">
        <v>8830</v>
      </c>
      <c r="C4499" t="s">
        <v>208</v>
      </c>
      <c r="D4499" t="s">
        <v>206</v>
      </c>
      <c r="E4499" s="361" t="s">
        <v>8831</v>
      </c>
    </row>
    <row r="4500" spans="1:5" x14ac:dyDescent="0.25">
      <c r="A4500">
        <v>41594</v>
      </c>
      <c r="B4500" t="s">
        <v>8832</v>
      </c>
      <c r="C4500" t="s">
        <v>203</v>
      </c>
      <c r="D4500" t="s">
        <v>206</v>
      </c>
      <c r="E4500" s="361" t="s">
        <v>8833</v>
      </c>
    </row>
    <row r="4501" spans="1:5" x14ac:dyDescent="0.25">
      <c r="A4501">
        <v>41596</v>
      </c>
      <c r="B4501" t="s">
        <v>8834</v>
      </c>
      <c r="C4501" t="s">
        <v>203</v>
      </c>
      <c r="D4501" t="s">
        <v>206</v>
      </c>
      <c r="E4501" s="361" t="s">
        <v>8835</v>
      </c>
    </row>
    <row r="4502" spans="1:5" x14ac:dyDescent="0.25">
      <c r="A4502">
        <v>41598</v>
      </c>
      <c r="B4502" t="s">
        <v>8836</v>
      </c>
      <c r="C4502" t="s">
        <v>203</v>
      </c>
      <c r="D4502" t="s">
        <v>206</v>
      </c>
      <c r="E4502" s="361" t="s">
        <v>8835</v>
      </c>
    </row>
    <row r="4503" spans="1:5" x14ac:dyDescent="0.25">
      <c r="A4503">
        <v>41610</v>
      </c>
      <c r="B4503" t="s">
        <v>8837</v>
      </c>
      <c r="C4503" t="s">
        <v>208</v>
      </c>
      <c r="D4503" t="s">
        <v>206</v>
      </c>
      <c r="E4503" s="361" t="s">
        <v>2012</v>
      </c>
    </row>
    <row r="4504" spans="1:5" x14ac:dyDescent="0.25">
      <c r="A4504">
        <v>41611</v>
      </c>
      <c r="B4504" t="s">
        <v>8838</v>
      </c>
      <c r="C4504" t="s">
        <v>208</v>
      </c>
      <c r="D4504" t="s">
        <v>206</v>
      </c>
      <c r="E4504" s="361" t="s">
        <v>2013</v>
      </c>
    </row>
    <row r="4505" spans="1:5" x14ac:dyDescent="0.25">
      <c r="A4505">
        <v>41612</v>
      </c>
      <c r="B4505" t="s">
        <v>8839</v>
      </c>
      <c r="C4505" t="s">
        <v>208</v>
      </c>
      <c r="D4505" t="s">
        <v>206</v>
      </c>
      <c r="E4505" s="361" t="s">
        <v>2014</v>
      </c>
    </row>
    <row r="4506" spans="1:5" x14ac:dyDescent="0.25">
      <c r="A4506">
        <v>41613</v>
      </c>
      <c r="B4506" t="s">
        <v>8840</v>
      </c>
      <c r="C4506" t="s">
        <v>208</v>
      </c>
      <c r="D4506" t="s">
        <v>206</v>
      </c>
      <c r="E4506" s="361" t="s">
        <v>1127</v>
      </c>
    </row>
    <row r="4507" spans="1:5" x14ac:dyDescent="0.25">
      <c r="A4507">
        <v>41614</v>
      </c>
      <c r="B4507" t="s">
        <v>8841</v>
      </c>
      <c r="C4507" t="s">
        <v>208</v>
      </c>
      <c r="D4507" t="s">
        <v>206</v>
      </c>
      <c r="E4507" s="361" t="s">
        <v>1119</v>
      </c>
    </row>
    <row r="4508" spans="1:5" x14ac:dyDescent="0.25">
      <c r="A4508">
        <v>41615</v>
      </c>
      <c r="B4508" t="s">
        <v>8842</v>
      </c>
      <c r="C4508" t="s">
        <v>208</v>
      </c>
      <c r="D4508" t="s">
        <v>206</v>
      </c>
      <c r="E4508" s="361" t="s">
        <v>2015</v>
      </c>
    </row>
    <row r="4509" spans="1:5" x14ac:dyDescent="0.25">
      <c r="A4509">
        <v>41616</v>
      </c>
      <c r="B4509" t="s">
        <v>8843</v>
      </c>
      <c r="C4509" t="s">
        <v>208</v>
      </c>
      <c r="D4509" t="s">
        <v>206</v>
      </c>
      <c r="E4509" s="361" t="s">
        <v>2016</v>
      </c>
    </row>
    <row r="4510" spans="1:5" x14ac:dyDescent="0.25">
      <c r="A4510">
        <v>41617</v>
      </c>
      <c r="B4510" t="s">
        <v>8844</v>
      </c>
      <c r="C4510" t="s">
        <v>208</v>
      </c>
      <c r="D4510" t="s">
        <v>206</v>
      </c>
      <c r="E4510" s="361" t="s">
        <v>2017</v>
      </c>
    </row>
    <row r="4511" spans="1:5" x14ac:dyDescent="0.25">
      <c r="A4511">
        <v>41618</v>
      </c>
      <c r="B4511" t="s">
        <v>8845</v>
      </c>
      <c r="C4511" t="s">
        <v>208</v>
      </c>
      <c r="D4511" t="s">
        <v>206</v>
      </c>
      <c r="E4511" s="361" t="s">
        <v>2018</v>
      </c>
    </row>
    <row r="4512" spans="1:5" x14ac:dyDescent="0.25">
      <c r="A4512">
        <v>41619</v>
      </c>
      <c r="B4512" t="s">
        <v>8846</v>
      </c>
      <c r="C4512" t="s">
        <v>208</v>
      </c>
      <c r="D4512" t="s">
        <v>206</v>
      </c>
      <c r="E4512" s="361" t="s">
        <v>2019</v>
      </c>
    </row>
    <row r="4513" spans="1:5" x14ac:dyDescent="0.25">
      <c r="A4513">
        <v>41620</v>
      </c>
      <c r="B4513" t="s">
        <v>8847</v>
      </c>
      <c r="C4513" t="s">
        <v>208</v>
      </c>
      <c r="D4513" t="s">
        <v>206</v>
      </c>
      <c r="E4513" s="361" t="s">
        <v>2020</v>
      </c>
    </row>
    <row r="4514" spans="1:5" x14ac:dyDescent="0.25">
      <c r="A4514">
        <v>41622</v>
      </c>
      <c r="B4514" t="s">
        <v>8848</v>
      </c>
      <c r="C4514" t="s">
        <v>208</v>
      </c>
      <c r="D4514" t="s">
        <v>206</v>
      </c>
      <c r="E4514" s="361" t="s">
        <v>2021</v>
      </c>
    </row>
    <row r="4515" spans="1:5" x14ac:dyDescent="0.25">
      <c r="A4515">
        <v>41623</v>
      </c>
      <c r="B4515" t="s">
        <v>8849</v>
      </c>
      <c r="C4515" t="s">
        <v>208</v>
      </c>
      <c r="D4515" t="s">
        <v>206</v>
      </c>
      <c r="E4515" s="361" t="s">
        <v>2022</v>
      </c>
    </row>
    <row r="4516" spans="1:5" x14ac:dyDescent="0.25">
      <c r="A4516">
        <v>41624</v>
      </c>
      <c r="B4516" t="s">
        <v>8850</v>
      </c>
      <c r="C4516" t="s">
        <v>208</v>
      </c>
      <c r="D4516" t="s">
        <v>206</v>
      </c>
      <c r="E4516" s="361" t="s">
        <v>2023</v>
      </c>
    </row>
    <row r="4517" spans="1:5" x14ac:dyDescent="0.25">
      <c r="A4517">
        <v>41625</v>
      </c>
      <c r="B4517" t="s">
        <v>8851</v>
      </c>
      <c r="C4517" t="s">
        <v>208</v>
      </c>
      <c r="D4517" t="s">
        <v>206</v>
      </c>
      <c r="E4517" s="361" t="s">
        <v>2024</v>
      </c>
    </row>
    <row r="4518" spans="1:5" x14ac:dyDescent="0.25">
      <c r="A4518">
        <v>41627</v>
      </c>
      <c r="B4518" t="s">
        <v>8852</v>
      </c>
      <c r="C4518" t="s">
        <v>208</v>
      </c>
      <c r="D4518" t="s">
        <v>206</v>
      </c>
      <c r="E4518" s="361" t="s">
        <v>2025</v>
      </c>
    </row>
    <row r="4519" spans="1:5" x14ac:dyDescent="0.25">
      <c r="A4519">
        <v>41628</v>
      </c>
      <c r="B4519" t="s">
        <v>8853</v>
      </c>
      <c r="C4519" t="s">
        <v>208</v>
      </c>
      <c r="D4519" t="s">
        <v>206</v>
      </c>
      <c r="E4519" s="361" t="s">
        <v>2026</v>
      </c>
    </row>
    <row r="4520" spans="1:5" x14ac:dyDescent="0.25">
      <c r="A4520">
        <v>41629</v>
      </c>
      <c r="B4520" t="s">
        <v>8854</v>
      </c>
      <c r="C4520" t="s">
        <v>208</v>
      </c>
      <c r="D4520" t="s">
        <v>206</v>
      </c>
      <c r="E4520" s="361" t="s">
        <v>2027</v>
      </c>
    </row>
    <row r="4521" spans="1:5" x14ac:dyDescent="0.25">
      <c r="A4521">
        <v>41637</v>
      </c>
      <c r="B4521" t="s">
        <v>8855</v>
      </c>
      <c r="C4521" t="s">
        <v>208</v>
      </c>
      <c r="D4521" t="s">
        <v>206</v>
      </c>
      <c r="E4521" s="361" t="s">
        <v>2019</v>
      </c>
    </row>
    <row r="4522" spans="1:5" x14ac:dyDescent="0.25">
      <c r="A4522">
        <v>41638</v>
      </c>
      <c r="B4522" t="s">
        <v>8856</v>
      </c>
      <c r="C4522" t="s">
        <v>208</v>
      </c>
      <c r="D4522" t="s">
        <v>206</v>
      </c>
      <c r="E4522" s="361" t="s">
        <v>2028</v>
      </c>
    </row>
    <row r="4523" spans="1:5" x14ac:dyDescent="0.25">
      <c r="A4523">
        <v>41639</v>
      </c>
      <c r="B4523" t="s">
        <v>8857</v>
      </c>
      <c r="C4523" t="s">
        <v>208</v>
      </c>
      <c r="D4523" t="s">
        <v>206</v>
      </c>
      <c r="E4523" s="361" t="s">
        <v>2029</v>
      </c>
    </row>
    <row r="4524" spans="1:5" x14ac:dyDescent="0.25">
      <c r="A4524">
        <v>41679</v>
      </c>
      <c r="B4524" t="s">
        <v>8858</v>
      </c>
      <c r="C4524" t="s">
        <v>208</v>
      </c>
      <c r="D4524" t="s">
        <v>206</v>
      </c>
      <c r="E4524" s="361" t="s">
        <v>2030</v>
      </c>
    </row>
    <row r="4525" spans="1:5" x14ac:dyDescent="0.25">
      <c r="A4525">
        <v>41680</v>
      </c>
      <c r="B4525" t="s">
        <v>8859</v>
      </c>
      <c r="C4525" t="s">
        <v>208</v>
      </c>
      <c r="D4525" t="s">
        <v>206</v>
      </c>
      <c r="E4525" s="361" t="s">
        <v>476</v>
      </c>
    </row>
    <row r="4526" spans="1:5" x14ac:dyDescent="0.25">
      <c r="A4526">
        <v>41681</v>
      </c>
      <c r="B4526" t="s">
        <v>8860</v>
      </c>
      <c r="C4526" t="s">
        <v>208</v>
      </c>
      <c r="D4526" t="s">
        <v>206</v>
      </c>
      <c r="E4526" s="361" t="s">
        <v>2031</v>
      </c>
    </row>
    <row r="4527" spans="1:5" x14ac:dyDescent="0.25">
      <c r="A4527">
        <v>41682</v>
      </c>
      <c r="B4527" t="s">
        <v>8861</v>
      </c>
      <c r="C4527" t="s">
        <v>208</v>
      </c>
      <c r="D4527" t="s">
        <v>206</v>
      </c>
      <c r="E4527" s="361" t="s">
        <v>891</v>
      </c>
    </row>
    <row r="4528" spans="1:5" x14ac:dyDescent="0.25">
      <c r="A4528">
        <v>41683</v>
      </c>
      <c r="B4528" t="s">
        <v>8862</v>
      </c>
      <c r="C4528" t="s">
        <v>208</v>
      </c>
      <c r="D4528" t="s">
        <v>206</v>
      </c>
      <c r="E4528" s="361" t="s">
        <v>2032</v>
      </c>
    </row>
    <row r="4529" spans="1:5" x14ac:dyDescent="0.25">
      <c r="A4529">
        <v>41697</v>
      </c>
      <c r="B4529" t="s">
        <v>8863</v>
      </c>
      <c r="C4529" t="s">
        <v>213</v>
      </c>
      <c r="D4529" t="s">
        <v>209</v>
      </c>
      <c r="E4529" s="361" t="s">
        <v>8864</v>
      </c>
    </row>
    <row r="4530" spans="1:5" x14ac:dyDescent="0.25">
      <c r="A4530">
        <v>41699</v>
      </c>
      <c r="B4530" t="s">
        <v>8865</v>
      </c>
      <c r="C4530" t="s">
        <v>213</v>
      </c>
      <c r="D4530" t="s">
        <v>209</v>
      </c>
      <c r="E4530" s="361" t="s">
        <v>8866</v>
      </c>
    </row>
    <row r="4531" spans="1:5" x14ac:dyDescent="0.25">
      <c r="A4531">
        <v>41776</v>
      </c>
      <c r="B4531" t="s">
        <v>8867</v>
      </c>
      <c r="C4531" t="s">
        <v>212</v>
      </c>
      <c r="D4531" t="s">
        <v>206</v>
      </c>
      <c r="E4531" s="361" t="s">
        <v>7247</v>
      </c>
    </row>
    <row r="4532" spans="1:5" x14ac:dyDescent="0.25">
      <c r="A4532">
        <v>41779</v>
      </c>
      <c r="B4532" t="s">
        <v>8868</v>
      </c>
      <c r="C4532" t="s">
        <v>213</v>
      </c>
      <c r="D4532" t="s">
        <v>206</v>
      </c>
      <c r="E4532" s="361" t="s">
        <v>2034</v>
      </c>
    </row>
    <row r="4533" spans="1:5" x14ac:dyDescent="0.25">
      <c r="A4533">
        <v>41780</v>
      </c>
      <c r="B4533" t="s">
        <v>8869</v>
      </c>
      <c r="C4533" t="s">
        <v>213</v>
      </c>
      <c r="D4533" t="s">
        <v>206</v>
      </c>
      <c r="E4533" s="361" t="s">
        <v>2035</v>
      </c>
    </row>
    <row r="4534" spans="1:5" x14ac:dyDescent="0.25">
      <c r="A4534">
        <v>41781</v>
      </c>
      <c r="B4534" t="s">
        <v>8870</v>
      </c>
      <c r="C4534" t="s">
        <v>213</v>
      </c>
      <c r="D4534" t="s">
        <v>206</v>
      </c>
      <c r="E4534" s="361" t="s">
        <v>2036</v>
      </c>
    </row>
    <row r="4535" spans="1:5" x14ac:dyDescent="0.25">
      <c r="A4535">
        <v>41782</v>
      </c>
      <c r="B4535" t="s">
        <v>8871</v>
      </c>
      <c r="C4535" t="s">
        <v>213</v>
      </c>
      <c r="D4535" t="s">
        <v>206</v>
      </c>
      <c r="E4535" s="361" t="s">
        <v>2037</v>
      </c>
    </row>
    <row r="4536" spans="1:5" x14ac:dyDescent="0.25">
      <c r="A4536">
        <v>41783</v>
      </c>
      <c r="B4536" t="s">
        <v>8872</v>
      </c>
      <c r="C4536" t="s">
        <v>213</v>
      </c>
      <c r="D4536" t="s">
        <v>206</v>
      </c>
      <c r="E4536" s="361" t="s">
        <v>2038</v>
      </c>
    </row>
    <row r="4537" spans="1:5" x14ac:dyDescent="0.25">
      <c r="A4537">
        <v>41785</v>
      </c>
      <c r="B4537" t="s">
        <v>8873</v>
      </c>
      <c r="C4537" t="s">
        <v>213</v>
      </c>
      <c r="D4537" t="s">
        <v>206</v>
      </c>
      <c r="E4537" s="361" t="s">
        <v>2039</v>
      </c>
    </row>
    <row r="4538" spans="1:5" x14ac:dyDescent="0.25">
      <c r="A4538">
        <v>41786</v>
      </c>
      <c r="B4538" t="s">
        <v>8874</v>
      </c>
      <c r="C4538" t="s">
        <v>213</v>
      </c>
      <c r="D4538" t="s">
        <v>206</v>
      </c>
      <c r="E4538" s="361" t="s">
        <v>2040</v>
      </c>
    </row>
    <row r="4539" spans="1:5" x14ac:dyDescent="0.25">
      <c r="A4539">
        <v>41805</v>
      </c>
      <c r="B4539" t="s">
        <v>8875</v>
      </c>
      <c r="C4539" t="s">
        <v>220</v>
      </c>
      <c r="D4539" t="s">
        <v>209</v>
      </c>
      <c r="E4539" s="361" t="s">
        <v>2041</v>
      </c>
    </row>
    <row r="4540" spans="1:5" x14ac:dyDescent="0.25">
      <c r="A4540">
        <v>41892</v>
      </c>
      <c r="B4540" t="s">
        <v>8876</v>
      </c>
      <c r="C4540" t="s">
        <v>208</v>
      </c>
      <c r="D4540" t="s">
        <v>209</v>
      </c>
      <c r="E4540" s="361" t="s">
        <v>8877</v>
      </c>
    </row>
    <row r="4541" spans="1:5" x14ac:dyDescent="0.25">
      <c r="A4541">
        <v>41898</v>
      </c>
      <c r="B4541" t="s">
        <v>8878</v>
      </c>
      <c r="C4541" t="s">
        <v>208</v>
      </c>
      <c r="D4541" t="s">
        <v>209</v>
      </c>
      <c r="E4541" s="361" t="s">
        <v>8879</v>
      </c>
    </row>
    <row r="4542" spans="1:5" x14ac:dyDescent="0.25">
      <c r="A4542">
        <v>41930</v>
      </c>
      <c r="B4542" t="s">
        <v>8880</v>
      </c>
      <c r="C4542" t="s">
        <v>213</v>
      </c>
      <c r="D4542" t="s">
        <v>206</v>
      </c>
      <c r="E4542" s="361" t="s">
        <v>8881</v>
      </c>
    </row>
    <row r="4543" spans="1:5" x14ac:dyDescent="0.25">
      <c r="A4543">
        <v>41931</v>
      </c>
      <c r="B4543" t="s">
        <v>8882</v>
      </c>
      <c r="C4543" t="s">
        <v>213</v>
      </c>
      <c r="D4543" t="s">
        <v>206</v>
      </c>
      <c r="E4543" s="361" t="s">
        <v>8883</v>
      </c>
    </row>
    <row r="4544" spans="1:5" x14ac:dyDescent="0.25">
      <c r="A4544">
        <v>41932</v>
      </c>
      <c r="B4544" t="s">
        <v>8884</v>
      </c>
      <c r="C4544" t="s">
        <v>213</v>
      </c>
      <c r="D4544" t="s">
        <v>206</v>
      </c>
      <c r="E4544" s="361" t="s">
        <v>8885</v>
      </c>
    </row>
    <row r="4545" spans="1:5" x14ac:dyDescent="0.25">
      <c r="A4545">
        <v>41933</v>
      </c>
      <c r="B4545" t="s">
        <v>8886</v>
      </c>
      <c r="C4545" t="s">
        <v>213</v>
      </c>
      <c r="D4545" t="s">
        <v>206</v>
      </c>
      <c r="E4545" s="361" t="s">
        <v>8887</v>
      </c>
    </row>
    <row r="4546" spans="1:5" x14ac:dyDescent="0.25">
      <c r="A4546">
        <v>41934</v>
      </c>
      <c r="B4546" t="s">
        <v>8888</v>
      </c>
      <c r="C4546" t="s">
        <v>213</v>
      </c>
      <c r="D4546" t="s">
        <v>206</v>
      </c>
      <c r="E4546" s="361" t="s">
        <v>8889</v>
      </c>
    </row>
    <row r="4547" spans="1:5" x14ac:dyDescent="0.25">
      <c r="A4547">
        <v>41936</v>
      </c>
      <c r="B4547" t="s">
        <v>8890</v>
      </c>
      <c r="C4547" t="s">
        <v>213</v>
      </c>
      <c r="D4547" t="s">
        <v>206</v>
      </c>
      <c r="E4547" s="361" t="s">
        <v>8891</v>
      </c>
    </row>
    <row r="4548" spans="1:5" x14ac:dyDescent="0.25">
      <c r="A4548">
        <v>41953</v>
      </c>
      <c r="B4548" t="s">
        <v>8892</v>
      </c>
      <c r="C4548" t="s">
        <v>203</v>
      </c>
      <c r="D4548" t="s">
        <v>206</v>
      </c>
      <c r="E4548" s="361" t="s">
        <v>8893</v>
      </c>
    </row>
    <row r="4549" spans="1:5" x14ac:dyDescent="0.25">
      <c r="A4549">
        <v>41954</v>
      </c>
      <c r="B4549" t="s">
        <v>8894</v>
      </c>
      <c r="C4549" t="s">
        <v>203</v>
      </c>
      <c r="D4549" t="s">
        <v>206</v>
      </c>
      <c r="E4549" s="361" t="s">
        <v>8895</v>
      </c>
    </row>
    <row r="4550" spans="1:5" x14ac:dyDescent="0.25">
      <c r="A4550">
        <v>41955</v>
      </c>
      <c r="B4550" t="s">
        <v>8896</v>
      </c>
      <c r="C4550" t="s">
        <v>203</v>
      </c>
      <c r="D4550" t="s">
        <v>206</v>
      </c>
      <c r="E4550" s="361" t="s">
        <v>8897</v>
      </c>
    </row>
    <row r="4551" spans="1:5" x14ac:dyDescent="0.25">
      <c r="A4551">
        <v>41965</v>
      </c>
      <c r="B4551" t="s">
        <v>8898</v>
      </c>
      <c r="C4551" t="s">
        <v>215</v>
      </c>
      <c r="D4551" t="s">
        <v>206</v>
      </c>
      <c r="E4551" s="361" t="s">
        <v>2043</v>
      </c>
    </row>
    <row r="4552" spans="1:5" x14ac:dyDescent="0.25">
      <c r="A4552">
        <v>41967</v>
      </c>
      <c r="B4552" t="s">
        <v>8899</v>
      </c>
      <c r="C4552" t="s">
        <v>207</v>
      </c>
      <c r="D4552" t="s">
        <v>206</v>
      </c>
      <c r="E4552" s="361" t="s">
        <v>2044</v>
      </c>
    </row>
    <row r="4553" spans="1:5" x14ac:dyDescent="0.25">
      <c r="A4553">
        <v>41975</v>
      </c>
      <c r="B4553" t="s">
        <v>8900</v>
      </c>
      <c r="C4553" t="s">
        <v>214</v>
      </c>
      <c r="D4553" t="s">
        <v>209</v>
      </c>
      <c r="E4553" s="361" t="s">
        <v>2045</v>
      </c>
    </row>
    <row r="4554" spans="1:5" x14ac:dyDescent="0.25">
      <c r="A4554">
        <v>41985</v>
      </c>
      <c r="B4554" t="s">
        <v>8901</v>
      </c>
      <c r="C4554" t="s">
        <v>213</v>
      </c>
      <c r="D4554" t="s">
        <v>209</v>
      </c>
      <c r="E4554" s="361" t="s">
        <v>8902</v>
      </c>
    </row>
    <row r="4555" spans="1:5" x14ac:dyDescent="0.25">
      <c r="A4555">
        <v>41986</v>
      </c>
      <c r="B4555" t="s">
        <v>8903</v>
      </c>
      <c r="C4555" t="s">
        <v>213</v>
      </c>
      <c r="D4555" t="s">
        <v>209</v>
      </c>
      <c r="E4555" s="361" t="s">
        <v>8904</v>
      </c>
    </row>
    <row r="4556" spans="1:5" x14ac:dyDescent="0.25">
      <c r="A4556">
        <v>41987</v>
      </c>
      <c r="B4556" t="s">
        <v>8905</v>
      </c>
      <c r="C4556" t="s">
        <v>213</v>
      </c>
      <c r="D4556" t="s">
        <v>209</v>
      </c>
      <c r="E4556" s="361" t="s">
        <v>8906</v>
      </c>
    </row>
    <row r="4557" spans="1:5" x14ac:dyDescent="0.25">
      <c r="A4557">
        <v>41988</v>
      </c>
      <c r="B4557" t="s">
        <v>8907</v>
      </c>
      <c r="C4557" t="s">
        <v>213</v>
      </c>
      <c r="D4557" t="s">
        <v>209</v>
      </c>
      <c r="E4557" s="361" t="s">
        <v>8908</v>
      </c>
    </row>
    <row r="4558" spans="1:5" x14ac:dyDescent="0.25">
      <c r="A4558">
        <v>41992</v>
      </c>
      <c r="B4558" t="s">
        <v>8909</v>
      </c>
      <c r="C4558" t="s">
        <v>208</v>
      </c>
      <c r="D4558" t="s">
        <v>204</v>
      </c>
      <c r="E4558" s="361" t="s">
        <v>2046</v>
      </c>
    </row>
    <row r="4559" spans="1:5" x14ac:dyDescent="0.25">
      <c r="A4559">
        <v>42243</v>
      </c>
      <c r="B4559" t="s">
        <v>8910</v>
      </c>
      <c r="C4559" t="s">
        <v>208</v>
      </c>
      <c r="D4559" t="s">
        <v>206</v>
      </c>
      <c r="E4559" s="361" t="s">
        <v>8911</v>
      </c>
    </row>
    <row r="4560" spans="1:5" x14ac:dyDescent="0.25">
      <c r="A4560">
        <v>42244</v>
      </c>
      <c r="B4560" t="s">
        <v>8912</v>
      </c>
      <c r="C4560" t="s">
        <v>208</v>
      </c>
      <c r="D4560" t="s">
        <v>206</v>
      </c>
      <c r="E4560" s="361" t="s">
        <v>8913</v>
      </c>
    </row>
    <row r="4561" spans="1:5" x14ac:dyDescent="0.25">
      <c r="A4561">
        <v>42245</v>
      </c>
      <c r="B4561" t="s">
        <v>8914</v>
      </c>
      <c r="C4561" t="s">
        <v>208</v>
      </c>
      <c r="D4561" t="s">
        <v>206</v>
      </c>
      <c r="E4561" s="361" t="s">
        <v>8915</v>
      </c>
    </row>
    <row r="4562" spans="1:5" x14ac:dyDescent="0.25">
      <c r="A4562">
        <v>42246</v>
      </c>
      <c r="B4562" t="s">
        <v>8916</v>
      </c>
      <c r="C4562" t="s">
        <v>208</v>
      </c>
      <c r="D4562" t="s">
        <v>206</v>
      </c>
      <c r="E4562" s="361" t="s">
        <v>8917</v>
      </c>
    </row>
    <row r="4563" spans="1:5" x14ac:dyDescent="0.25">
      <c r="A4563">
        <v>42247</v>
      </c>
      <c r="B4563" t="s">
        <v>8918</v>
      </c>
      <c r="C4563" t="s">
        <v>208</v>
      </c>
      <c r="D4563" t="s">
        <v>206</v>
      </c>
      <c r="E4563" s="361" t="s">
        <v>8919</v>
      </c>
    </row>
    <row r="4564" spans="1:5" x14ac:dyDescent="0.25">
      <c r="A4564">
        <v>42248</v>
      </c>
      <c r="B4564" t="s">
        <v>8920</v>
      </c>
      <c r="C4564" t="s">
        <v>208</v>
      </c>
      <c r="D4564" t="s">
        <v>206</v>
      </c>
      <c r="E4564" s="361" t="s">
        <v>8921</v>
      </c>
    </row>
    <row r="4565" spans="1:5" x14ac:dyDescent="0.25">
      <c r="A4565">
        <v>42249</v>
      </c>
      <c r="B4565" t="s">
        <v>8922</v>
      </c>
      <c r="C4565" t="s">
        <v>208</v>
      </c>
      <c r="D4565" t="s">
        <v>206</v>
      </c>
      <c r="E4565" s="361" t="s">
        <v>8923</v>
      </c>
    </row>
    <row r="4566" spans="1:5" x14ac:dyDescent="0.25">
      <c r="A4566">
        <v>42250</v>
      </c>
      <c r="B4566" t="s">
        <v>8924</v>
      </c>
      <c r="C4566" t="s">
        <v>215</v>
      </c>
      <c r="D4566" t="s">
        <v>206</v>
      </c>
      <c r="E4566" s="361" t="s">
        <v>8925</v>
      </c>
    </row>
    <row r="4567" spans="1:5" x14ac:dyDescent="0.25">
      <c r="A4567">
        <v>42251</v>
      </c>
      <c r="B4567" t="s">
        <v>8926</v>
      </c>
      <c r="C4567" t="s">
        <v>208</v>
      </c>
      <c r="D4567" t="s">
        <v>209</v>
      </c>
      <c r="E4567" s="361" t="s">
        <v>2047</v>
      </c>
    </row>
    <row r="4568" spans="1:5" x14ac:dyDescent="0.25">
      <c r="A4568">
        <v>42256</v>
      </c>
      <c r="B4568" t="s">
        <v>8927</v>
      </c>
      <c r="C4568" t="s">
        <v>203</v>
      </c>
      <c r="D4568" t="s">
        <v>206</v>
      </c>
      <c r="E4568" s="361" t="s">
        <v>1034</v>
      </c>
    </row>
    <row r="4569" spans="1:5" x14ac:dyDescent="0.25">
      <c r="A4569">
        <v>42319</v>
      </c>
      <c r="B4569" t="s">
        <v>8928</v>
      </c>
      <c r="C4569" t="s">
        <v>208</v>
      </c>
      <c r="D4569" t="s">
        <v>206</v>
      </c>
      <c r="E4569" s="361" t="s">
        <v>8929</v>
      </c>
    </row>
    <row r="4570" spans="1:5" x14ac:dyDescent="0.25">
      <c r="A4570">
        <v>42402</v>
      </c>
      <c r="B4570" t="s">
        <v>8930</v>
      </c>
      <c r="C4570" t="s">
        <v>203</v>
      </c>
      <c r="D4570" t="s">
        <v>206</v>
      </c>
      <c r="E4570" s="361" t="s">
        <v>470</v>
      </c>
    </row>
    <row r="4571" spans="1:5" x14ac:dyDescent="0.25">
      <c r="A4571">
        <v>42403</v>
      </c>
      <c r="B4571" t="s">
        <v>8931</v>
      </c>
      <c r="C4571" t="s">
        <v>203</v>
      </c>
      <c r="D4571" t="s">
        <v>206</v>
      </c>
      <c r="E4571" s="361" t="s">
        <v>8932</v>
      </c>
    </row>
    <row r="4572" spans="1:5" x14ac:dyDescent="0.25">
      <c r="A4572">
        <v>42404</v>
      </c>
      <c r="B4572" t="s">
        <v>8933</v>
      </c>
      <c r="C4572" t="s">
        <v>203</v>
      </c>
      <c r="D4572" t="s">
        <v>206</v>
      </c>
      <c r="E4572" s="361" t="s">
        <v>636</v>
      </c>
    </row>
    <row r="4573" spans="1:5" x14ac:dyDescent="0.25">
      <c r="A4573">
        <v>42405</v>
      </c>
      <c r="B4573" t="s">
        <v>8934</v>
      </c>
      <c r="C4573" t="s">
        <v>203</v>
      </c>
      <c r="D4573" t="s">
        <v>206</v>
      </c>
      <c r="E4573" s="361" t="s">
        <v>2791</v>
      </c>
    </row>
    <row r="4574" spans="1:5" x14ac:dyDescent="0.25">
      <c r="A4574">
        <v>42406</v>
      </c>
      <c r="B4574" t="s">
        <v>8935</v>
      </c>
      <c r="C4574" t="s">
        <v>214</v>
      </c>
      <c r="D4574" t="s">
        <v>206</v>
      </c>
      <c r="E4574" s="361" t="s">
        <v>2411</v>
      </c>
    </row>
    <row r="4575" spans="1:5" x14ac:dyDescent="0.25">
      <c r="A4575">
        <v>42407</v>
      </c>
      <c r="B4575" t="s">
        <v>8936</v>
      </c>
      <c r="C4575" t="s">
        <v>213</v>
      </c>
      <c r="D4575" t="s">
        <v>206</v>
      </c>
      <c r="E4575" s="361" t="s">
        <v>1597</v>
      </c>
    </row>
    <row r="4576" spans="1:5" x14ac:dyDescent="0.25">
      <c r="A4576">
        <v>42408</v>
      </c>
      <c r="B4576" t="s">
        <v>8937</v>
      </c>
      <c r="C4576" t="s">
        <v>214</v>
      </c>
      <c r="D4576" t="s">
        <v>206</v>
      </c>
      <c r="E4576" s="361" t="s">
        <v>2049</v>
      </c>
    </row>
    <row r="4577" spans="1:5" x14ac:dyDescent="0.25">
      <c r="A4577">
        <v>42409</v>
      </c>
      <c r="B4577" t="s">
        <v>8938</v>
      </c>
      <c r="C4577" t="s">
        <v>203</v>
      </c>
      <c r="D4577" t="s">
        <v>206</v>
      </c>
      <c r="E4577" s="361" t="s">
        <v>1011</v>
      </c>
    </row>
    <row r="4578" spans="1:5" x14ac:dyDescent="0.25">
      <c r="A4578">
        <v>42416</v>
      </c>
      <c r="B4578" t="s">
        <v>8939</v>
      </c>
      <c r="C4578" t="s">
        <v>208</v>
      </c>
      <c r="D4578" t="s">
        <v>206</v>
      </c>
      <c r="E4578" s="361" t="s">
        <v>8940</v>
      </c>
    </row>
    <row r="4579" spans="1:5" x14ac:dyDescent="0.25">
      <c r="A4579">
        <v>42417</v>
      </c>
      <c r="B4579" t="s">
        <v>8941</v>
      </c>
      <c r="C4579" t="s">
        <v>208</v>
      </c>
      <c r="D4579" t="s">
        <v>206</v>
      </c>
      <c r="E4579" s="361" t="s">
        <v>8942</v>
      </c>
    </row>
    <row r="4580" spans="1:5" x14ac:dyDescent="0.25">
      <c r="A4580">
        <v>42419</v>
      </c>
      <c r="B4580" t="s">
        <v>8943</v>
      </c>
      <c r="C4580" t="s">
        <v>208</v>
      </c>
      <c r="D4580" t="s">
        <v>206</v>
      </c>
      <c r="E4580" s="361" t="s">
        <v>8944</v>
      </c>
    </row>
    <row r="4581" spans="1:5" x14ac:dyDescent="0.25">
      <c r="A4581">
        <v>42420</v>
      </c>
      <c r="B4581" t="s">
        <v>8945</v>
      </c>
      <c r="C4581" t="s">
        <v>208</v>
      </c>
      <c r="D4581" t="s">
        <v>206</v>
      </c>
      <c r="E4581" s="361" t="s">
        <v>8946</v>
      </c>
    </row>
    <row r="4582" spans="1:5" x14ac:dyDescent="0.25">
      <c r="A4582">
        <v>42421</v>
      </c>
      <c r="B4582" t="s">
        <v>8947</v>
      </c>
      <c r="C4582" t="s">
        <v>208</v>
      </c>
      <c r="D4582" t="s">
        <v>206</v>
      </c>
      <c r="E4582" s="361" t="s">
        <v>8948</v>
      </c>
    </row>
    <row r="4583" spans="1:5" x14ac:dyDescent="0.25">
      <c r="A4583">
        <v>42422</v>
      </c>
      <c r="B4583" t="s">
        <v>8949</v>
      </c>
      <c r="C4583" t="s">
        <v>208</v>
      </c>
      <c r="D4583" t="s">
        <v>204</v>
      </c>
      <c r="E4583" s="361" t="s">
        <v>8950</v>
      </c>
    </row>
    <row r="4584" spans="1:5" x14ac:dyDescent="0.25">
      <c r="A4584">
        <v>42424</v>
      </c>
      <c r="B4584" t="s">
        <v>8951</v>
      </c>
      <c r="C4584" t="s">
        <v>208</v>
      </c>
      <c r="D4584" t="s">
        <v>206</v>
      </c>
      <c r="E4584" s="361" t="s">
        <v>8952</v>
      </c>
    </row>
    <row r="4585" spans="1:5" x14ac:dyDescent="0.25">
      <c r="A4585">
        <v>42425</v>
      </c>
      <c r="B4585" t="s">
        <v>8953</v>
      </c>
      <c r="C4585" t="s">
        <v>208</v>
      </c>
      <c r="D4585" t="s">
        <v>206</v>
      </c>
      <c r="E4585" s="361" t="s">
        <v>8954</v>
      </c>
    </row>
    <row r="4586" spans="1:5" x14ac:dyDescent="0.25">
      <c r="A4586">
        <v>42428</v>
      </c>
      <c r="B4586" t="s">
        <v>8955</v>
      </c>
      <c r="C4586" t="s">
        <v>208</v>
      </c>
      <c r="D4586" t="s">
        <v>209</v>
      </c>
      <c r="E4586" s="361" t="s">
        <v>8956</v>
      </c>
    </row>
    <row r="4587" spans="1:5" x14ac:dyDescent="0.25">
      <c r="A4587">
        <v>42429</v>
      </c>
      <c r="B4587" t="s">
        <v>8957</v>
      </c>
      <c r="C4587" t="s">
        <v>208</v>
      </c>
      <c r="D4587" t="s">
        <v>209</v>
      </c>
      <c r="E4587" s="361" t="s">
        <v>8958</v>
      </c>
    </row>
    <row r="4588" spans="1:5" x14ac:dyDescent="0.25">
      <c r="A4588">
        <v>42430</v>
      </c>
      <c r="B4588" t="s">
        <v>8959</v>
      </c>
      <c r="C4588" t="s">
        <v>208</v>
      </c>
      <c r="D4588" t="s">
        <v>209</v>
      </c>
      <c r="E4588" s="361" t="s">
        <v>8960</v>
      </c>
    </row>
    <row r="4589" spans="1:5" x14ac:dyDescent="0.25">
      <c r="A4589">
        <v>42431</v>
      </c>
      <c r="B4589" t="s">
        <v>8961</v>
      </c>
      <c r="C4589" t="s">
        <v>208</v>
      </c>
      <c r="D4589" t="s">
        <v>209</v>
      </c>
      <c r="E4589" s="361" t="s">
        <v>8962</v>
      </c>
    </row>
    <row r="4590" spans="1:5" x14ac:dyDescent="0.25">
      <c r="A4590">
        <v>42432</v>
      </c>
      <c r="B4590" t="s">
        <v>8963</v>
      </c>
      <c r="C4590" t="s">
        <v>208</v>
      </c>
      <c r="D4590" t="s">
        <v>209</v>
      </c>
      <c r="E4590" s="361" t="s">
        <v>8964</v>
      </c>
    </row>
    <row r="4591" spans="1:5" x14ac:dyDescent="0.25">
      <c r="A4591">
        <v>42433</v>
      </c>
      <c r="B4591" t="s">
        <v>8965</v>
      </c>
      <c r="C4591" t="s">
        <v>208</v>
      </c>
      <c r="D4591" t="s">
        <v>209</v>
      </c>
      <c r="E4591" s="361" t="s">
        <v>8966</v>
      </c>
    </row>
    <row r="4592" spans="1:5" x14ac:dyDescent="0.25">
      <c r="A4592">
        <v>42434</v>
      </c>
      <c r="B4592" t="s">
        <v>8967</v>
      </c>
      <c r="C4592" t="s">
        <v>208</v>
      </c>
      <c r="D4592" t="s">
        <v>209</v>
      </c>
      <c r="E4592" s="361" t="s">
        <v>8968</v>
      </c>
    </row>
    <row r="4593" spans="1:5" x14ac:dyDescent="0.25">
      <c r="A4593">
        <v>42435</v>
      </c>
      <c r="B4593" t="s">
        <v>8969</v>
      </c>
      <c r="C4593" t="s">
        <v>208</v>
      </c>
      <c r="D4593" t="s">
        <v>209</v>
      </c>
      <c r="E4593" s="361" t="s">
        <v>8970</v>
      </c>
    </row>
    <row r="4594" spans="1:5" x14ac:dyDescent="0.25">
      <c r="A4594">
        <v>42436</v>
      </c>
      <c r="B4594" t="s">
        <v>8971</v>
      </c>
      <c r="C4594" t="s">
        <v>208</v>
      </c>
      <c r="D4594" t="s">
        <v>209</v>
      </c>
      <c r="E4594" s="361" t="s">
        <v>8972</v>
      </c>
    </row>
    <row r="4595" spans="1:5" x14ac:dyDescent="0.25">
      <c r="A4595">
        <v>42437</v>
      </c>
      <c r="B4595" t="s">
        <v>8973</v>
      </c>
      <c r="C4595" t="s">
        <v>208</v>
      </c>
      <c r="D4595" t="s">
        <v>209</v>
      </c>
      <c r="E4595" s="361" t="s">
        <v>8974</v>
      </c>
    </row>
    <row r="4596" spans="1:5" x14ac:dyDescent="0.25">
      <c r="A4596">
        <v>42438</v>
      </c>
      <c r="B4596" t="s">
        <v>8975</v>
      </c>
      <c r="C4596" t="s">
        <v>208</v>
      </c>
      <c r="D4596" t="s">
        <v>209</v>
      </c>
      <c r="E4596" s="361" t="s">
        <v>8976</v>
      </c>
    </row>
    <row r="4597" spans="1:5" x14ac:dyDescent="0.25">
      <c r="A4597">
        <v>42439</v>
      </c>
      <c r="B4597" t="s">
        <v>8977</v>
      </c>
      <c r="C4597" t="s">
        <v>208</v>
      </c>
      <c r="D4597" t="s">
        <v>209</v>
      </c>
      <c r="E4597" s="361" t="s">
        <v>8978</v>
      </c>
    </row>
    <row r="4598" spans="1:5" x14ac:dyDescent="0.25">
      <c r="A4598">
        <v>42440</v>
      </c>
      <c r="B4598" t="s">
        <v>8979</v>
      </c>
      <c r="C4598" t="s">
        <v>208</v>
      </c>
      <c r="D4598" t="s">
        <v>209</v>
      </c>
      <c r="E4598" s="361" t="s">
        <v>8980</v>
      </c>
    </row>
    <row r="4599" spans="1:5" x14ac:dyDescent="0.25">
      <c r="A4599">
        <v>42527</v>
      </c>
      <c r="B4599" t="s">
        <v>8981</v>
      </c>
      <c r="C4599" t="s">
        <v>214</v>
      </c>
      <c r="D4599" t="s">
        <v>206</v>
      </c>
      <c r="E4599" s="361" t="s">
        <v>634</v>
      </c>
    </row>
    <row r="4600" spans="1:5" x14ac:dyDescent="0.25">
      <c r="A4600">
        <v>42528</v>
      </c>
      <c r="B4600" t="s">
        <v>8982</v>
      </c>
      <c r="C4600" t="s">
        <v>214</v>
      </c>
      <c r="D4600" t="s">
        <v>206</v>
      </c>
      <c r="E4600" s="361" t="s">
        <v>8983</v>
      </c>
    </row>
    <row r="4601" spans="1:5" x14ac:dyDescent="0.25">
      <c r="A4601">
        <v>42529</v>
      </c>
      <c r="B4601" t="s">
        <v>8984</v>
      </c>
      <c r="C4601" t="s">
        <v>213</v>
      </c>
      <c r="D4601" t="s">
        <v>206</v>
      </c>
      <c r="E4601" s="361" t="s">
        <v>865</v>
      </c>
    </row>
    <row r="4602" spans="1:5" x14ac:dyDescent="0.25">
      <c r="A4602">
        <v>42574</v>
      </c>
      <c r="B4602" t="s">
        <v>8985</v>
      </c>
      <c r="C4602" t="s">
        <v>213</v>
      </c>
      <c r="D4602" t="s">
        <v>209</v>
      </c>
      <c r="E4602" s="361" t="s">
        <v>8986</v>
      </c>
    </row>
    <row r="4603" spans="1:5" x14ac:dyDescent="0.25">
      <c r="A4603">
        <v>42575</v>
      </c>
      <c r="B4603" t="s">
        <v>8987</v>
      </c>
      <c r="C4603" t="s">
        <v>213</v>
      </c>
      <c r="D4603" t="s">
        <v>209</v>
      </c>
      <c r="E4603" s="361" t="s">
        <v>8988</v>
      </c>
    </row>
    <row r="4604" spans="1:5" x14ac:dyDescent="0.25">
      <c r="A4604">
        <v>42576</v>
      </c>
      <c r="B4604" t="s">
        <v>8989</v>
      </c>
      <c r="C4604" t="s">
        <v>213</v>
      </c>
      <c r="D4604" t="s">
        <v>209</v>
      </c>
      <c r="E4604" s="361" t="s">
        <v>8990</v>
      </c>
    </row>
    <row r="4605" spans="1:5" x14ac:dyDescent="0.25">
      <c r="A4605">
        <v>42577</v>
      </c>
      <c r="B4605" t="s">
        <v>8991</v>
      </c>
      <c r="C4605" t="s">
        <v>213</v>
      </c>
      <c r="D4605" t="s">
        <v>209</v>
      </c>
      <c r="E4605" s="361" t="s">
        <v>8992</v>
      </c>
    </row>
    <row r="4606" spans="1:5" x14ac:dyDescent="0.25">
      <c r="A4606">
        <v>42685</v>
      </c>
      <c r="B4606" t="s">
        <v>8993</v>
      </c>
      <c r="C4606" t="s">
        <v>208</v>
      </c>
      <c r="D4606" t="s">
        <v>206</v>
      </c>
      <c r="E4606" s="361" t="s">
        <v>4459</v>
      </c>
    </row>
    <row r="4607" spans="1:5" x14ac:dyDescent="0.25">
      <c r="A4607">
        <v>42686</v>
      </c>
      <c r="B4607" t="s">
        <v>8994</v>
      </c>
      <c r="C4607" t="s">
        <v>208</v>
      </c>
      <c r="D4607" t="s">
        <v>206</v>
      </c>
      <c r="E4607" s="361" t="s">
        <v>1603</v>
      </c>
    </row>
    <row r="4608" spans="1:5" x14ac:dyDescent="0.25">
      <c r="A4608">
        <v>42693</v>
      </c>
      <c r="B4608" t="s">
        <v>8995</v>
      </c>
      <c r="C4608" t="s">
        <v>208</v>
      </c>
      <c r="D4608" t="s">
        <v>206</v>
      </c>
      <c r="E4608" s="361" t="s">
        <v>8996</v>
      </c>
    </row>
    <row r="4609" spans="1:5" x14ac:dyDescent="0.25">
      <c r="A4609">
        <v>42694</v>
      </c>
      <c r="B4609" t="s">
        <v>8997</v>
      </c>
      <c r="C4609" t="s">
        <v>208</v>
      </c>
      <c r="D4609" t="s">
        <v>206</v>
      </c>
      <c r="E4609" s="361" t="s">
        <v>8998</v>
      </c>
    </row>
    <row r="4610" spans="1:5" x14ac:dyDescent="0.25">
      <c r="A4610">
        <v>42695</v>
      </c>
      <c r="B4610" t="s">
        <v>8999</v>
      </c>
      <c r="C4610" t="s">
        <v>208</v>
      </c>
      <c r="D4610" t="s">
        <v>206</v>
      </c>
      <c r="E4610" s="361" t="s">
        <v>9000</v>
      </c>
    </row>
    <row r="4611" spans="1:5" x14ac:dyDescent="0.25">
      <c r="A4611">
        <v>42696</v>
      </c>
      <c r="B4611" t="s">
        <v>9001</v>
      </c>
      <c r="C4611" t="s">
        <v>208</v>
      </c>
      <c r="D4611" t="s">
        <v>206</v>
      </c>
      <c r="E4611" s="361" t="s">
        <v>9002</v>
      </c>
    </row>
    <row r="4612" spans="1:5" x14ac:dyDescent="0.25">
      <c r="A4612">
        <v>42699</v>
      </c>
      <c r="B4612" t="s">
        <v>9003</v>
      </c>
      <c r="C4612" t="s">
        <v>208</v>
      </c>
      <c r="D4612" t="s">
        <v>206</v>
      </c>
      <c r="E4612" s="361" t="s">
        <v>4662</v>
      </c>
    </row>
    <row r="4613" spans="1:5" x14ac:dyDescent="0.25">
      <c r="A4613">
        <v>43053</v>
      </c>
      <c r="B4613" t="s">
        <v>9004</v>
      </c>
      <c r="C4613" t="s">
        <v>203</v>
      </c>
      <c r="D4613" t="s">
        <v>206</v>
      </c>
      <c r="E4613" s="361" t="s">
        <v>548</v>
      </c>
    </row>
    <row r="4614" spans="1:5" x14ac:dyDescent="0.25">
      <c r="A4614">
        <v>43054</v>
      </c>
      <c r="B4614" t="s">
        <v>9005</v>
      </c>
      <c r="C4614" t="s">
        <v>203</v>
      </c>
      <c r="D4614" t="s">
        <v>206</v>
      </c>
      <c r="E4614" s="361" t="s">
        <v>3786</v>
      </c>
    </row>
    <row r="4615" spans="1:5" x14ac:dyDescent="0.25">
      <c r="A4615">
        <v>43055</v>
      </c>
      <c r="B4615" t="s">
        <v>9006</v>
      </c>
      <c r="C4615" t="s">
        <v>203</v>
      </c>
      <c r="D4615" t="s">
        <v>204</v>
      </c>
      <c r="E4615" s="361" t="s">
        <v>7245</v>
      </c>
    </row>
    <row r="4616" spans="1:5" x14ac:dyDescent="0.25">
      <c r="A4616">
        <v>43056</v>
      </c>
      <c r="B4616" t="s">
        <v>9007</v>
      </c>
      <c r="C4616" t="s">
        <v>203</v>
      </c>
      <c r="D4616" t="s">
        <v>206</v>
      </c>
      <c r="E4616" s="361" t="s">
        <v>1748</v>
      </c>
    </row>
    <row r="4617" spans="1:5" x14ac:dyDescent="0.25">
      <c r="A4617">
        <v>43057</v>
      </c>
      <c r="B4617" t="s">
        <v>9008</v>
      </c>
      <c r="C4617" t="s">
        <v>203</v>
      </c>
      <c r="D4617" t="s">
        <v>206</v>
      </c>
      <c r="E4617" s="361" t="s">
        <v>9009</v>
      </c>
    </row>
    <row r="4618" spans="1:5" x14ac:dyDescent="0.25">
      <c r="A4618">
        <v>43058</v>
      </c>
      <c r="B4618" t="s">
        <v>9010</v>
      </c>
      <c r="C4618" t="s">
        <v>203</v>
      </c>
      <c r="D4618" t="s">
        <v>206</v>
      </c>
      <c r="E4618" s="361" t="s">
        <v>1084</v>
      </c>
    </row>
    <row r="4619" spans="1:5" x14ac:dyDescent="0.25">
      <c r="A4619">
        <v>43059</v>
      </c>
      <c r="B4619" t="s">
        <v>9011</v>
      </c>
      <c r="C4619" t="s">
        <v>203</v>
      </c>
      <c r="D4619" t="s">
        <v>206</v>
      </c>
      <c r="E4619" s="361" t="s">
        <v>1423</v>
      </c>
    </row>
    <row r="4620" spans="1:5" x14ac:dyDescent="0.25">
      <c r="A4620">
        <v>43060</v>
      </c>
      <c r="B4620" t="s">
        <v>9012</v>
      </c>
      <c r="C4620" t="s">
        <v>203</v>
      </c>
      <c r="D4620" t="s">
        <v>206</v>
      </c>
      <c r="E4620" s="361" t="s">
        <v>9013</v>
      </c>
    </row>
    <row r="4621" spans="1:5" x14ac:dyDescent="0.25">
      <c r="A4621">
        <v>43061</v>
      </c>
      <c r="B4621" t="s">
        <v>9014</v>
      </c>
      <c r="C4621" t="s">
        <v>203</v>
      </c>
      <c r="D4621" t="s">
        <v>206</v>
      </c>
      <c r="E4621" s="361" t="s">
        <v>9015</v>
      </c>
    </row>
    <row r="4622" spans="1:5" x14ac:dyDescent="0.25">
      <c r="A4622">
        <v>43062</v>
      </c>
      <c r="B4622" t="s">
        <v>9016</v>
      </c>
      <c r="C4622" t="s">
        <v>203</v>
      </c>
      <c r="D4622" t="s">
        <v>206</v>
      </c>
      <c r="E4622" s="361" t="s">
        <v>1777</v>
      </c>
    </row>
    <row r="4623" spans="1:5" x14ac:dyDescent="0.25">
      <c r="A4623">
        <v>43071</v>
      </c>
      <c r="B4623" t="s">
        <v>9017</v>
      </c>
      <c r="C4623" t="s">
        <v>214</v>
      </c>
      <c r="D4623" t="s">
        <v>206</v>
      </c>
      <c r="E4623" s="361" t="s">
        <v>9018</v>
      </c>
    </row>
    <row r="4624" spans="1:5" x14ac:dyDescent="0.25">
      <c r="A4624">
        <v>43082</v>
      </c>
      <c r="B4624" t="s">
        <v>9019</v>
      </c>
      <c r="C4624" t="s">
        <v>203</v>
      </c>
      <c r="D4624" t="s">
        <v>204</v>
      </c>
      <c r="E4624" s="361" t="s">
        <v>9020</v>
      </c>
    </row>
    <row r="4625" spans="1:5" x14ac:dyDescent="0.25">
      <c r="A4625">
        <v>43083</v>
      </c>
      <c r="B4625" t="s">
        <v>9021</v>
      </c>
      <c r="C4625" t="s">
        <v>203</v>
      </c>
      <c r="D4625" t="s">
        <v>206</v>
      </c>
      <c r="E4625" s="361" t="s">
        <v>8461</v>
      </c>
    </row>
    <row r="4626" spans="1:5" x14ac:dyDescent="0.25">
      <c r="A4626">
        <v>43089</v>
      </c>
      <c r="B4626" t="s">
        <v>9022</v>
      </c>
      <c r="C4626" t="s">
        <v>208</v>
      </c>
      <c r="D4626" t="s">
        <v>206</v>
      </c>
      <c r="E4626" s="361" t="s">
        <v>9023</v>
      </c>
    </row>
    <row r="4627" spans="1:5" x14ac:dyDescent="0.25">
      <c r="A4627">
        <v>43090</v>
      </c>
      <c r="B4627" t="s">
        <v>9024</v>
      </c>
      <c r="C4627" t="s">
        <v>208</v>
      </c>
      <c r="D4627" t="s">
        <v>206</v>
      </c>
      <c r="E4627" s="361" t="s">
        <v>9025</v>
      </c>
    </row>
    <row r="4628" spans="1:5" x14ac:dyDescent="0.25">
      <c r="A4628">
        <v>43091</v>
      </c>
      <c r="B4628" t="s">
        <v>9026</v>
      </c>
      <c r="C4628" t="s">
        <v>208</v>
      </c>
      <c r="D4628" t="s">
        <v>206</v>
      </c>
      <c r="E4628" s="361" t="s">
        <v>9027</v>
      </c>
    </row>
    <row r="4629" spans="1:5" x14ac:dyDescent="0.25">
      <c r="A4629">
        <v>43092</v>
      </c>
      <c r="B4629" t="s">
        <v>9028</v>
      </c>
      <c r="C4629" t="s">
        <v>208</v>
      </c>
      <c r="D4629" t="s">
        <v>206</v>
      </c>
      <c r="E4629" s="361" t="s">
        <v>9029</v>
      </c>
    </row>
    <row r="4630" spans="1:5" x14ac:dyDescent="0.25">
      <c r="A4630">
        <v>43093</v>
      </c>
      <c r="B4630" t="s">
        <v>9030</v>
      </c>
      <c r="C4630" t="s">
        <v>208</v>
      </c>
      <c r="D4630" t="s">
        <v>206</v>
      </c>
      <c r="E4630" s="361" t="s">
        <v>9031</v>
      </c>
    </row>
    <row r="4631" spans="1:5" x14ac:dyDescent="0.25">
      <c r="A4631">
        <v>43094</v>
      </c>
      <c r="B4631" t="s">
        <v>9032</v>
      </c>
      <c r="C4631" t="s">
        <v>208</v>
      </c>
      <c r="D4631" t="s">
        <v>206</v>
      </c>
      <c r="E4631" s="361" t="s">
        <v>9033</v>
      </c>
    </row>
    <row r="4632" spans="1:5" x14ac:dyDescent="0.25">
      <c r="A4632">
        <v>43095</v>
      </c>
      <c r="B4632" t="s">
        <v>9034</v>
      </c>
      <c r="C4632" t="s">
        <v>208</v>
      </c>
      <c r="D4632" t="s">
        <v>206</v>
      </c>
      <c r="E4632" s="361" t="s">
        <v>9035</v>
      </c>
    </row>
    <row r="4633" spans="1:5" x14ac:dyDescent="0.25">
      <c r="A4633">
        <v>43096</v>
      </c>
      <c r="B4633" t="s">
        <v>9036</v>
      </c>
      <c r="C4633" t="s">
        <v>208</v>
      </c>
      <c r="D4633" t="s">
        <v>206</v>
      </c>
      <c r="E4633" s="361" t="s">
        <v>9037</v>
      </c>
    </row>
    <row r="4634" spans="1:5" x14ac:dyDescent="0.25">
      <c r="A4634">
        <v>43097</v>
      </c>
      <c r="B4634" t="s">
        <v>9038</v>
      </c>
      <c r="C4634" t="s">
        <v>208</v>
      </c>
      <c r="D4634" t="s">
        <v>206</v>
      </c>
      <c r="E4634" s="361" t="s">
        <v>9039</v>
      </c>
    </row>
    <row r="4635" spans="1:5" x14ac:dyDescent="0.25">
      <c r="A4635">
        <v>43098</v>
      </c>
      <c r="B4635" t="s">
        <v>9040</v>
      </c>
      <c r="C4635" t="s">
        <v>208</v>
      </c>
      <c r="D4635" t="s">
        <v>206</v>
      </c>
      <c r="E4635" s="361" t="s">
        <v>9041</v>
      </c>
    </row>
    <row r="4636" spans="1:5" x14ac:dyDescent="0.25">
      <c r="A4636">
        <v>43100</v>
      </c>
      <c r="B4636" t="s">
        <v>9042</v>
      </c>
      <c r="C4636" t="s">
        <v>208</v>
      </c>
      <c r="D4636" t="s">
        <v>206</v>
      </c>
      <c r="E4636" s="361" t="s">
        <v>9043</v>
      </c>
    </row>
    <row r="4637" spans="1:5" x14ac:dyDescent="0.25">
      <c r="A4637">
        <v>43102</v>
      </c>
      <c r="B4637" t="s">
        <v>9044</v>
      </c>
      <c r="C4637" t="s">
        <v>208</v>
      </c>
      <c r="D4637" t="s">
        <v>206</v>
      </c>
      <c r="E4637" s="361" t="s">
        <v>9045</v>
      </c>
    </row>
    <row r="4638" spans="1:5" x14ac:dyDescent="0.25">
      <c r="A4638">
        <v>43103</v>
      </c>
      <c r="B4638" t="s">
        <v>9046</v>
      </c>
      <c r="C4638" t="s">
        <v>208</v>
      </c>
      <c r="D4638" t="s">
        <v>206</v>
      </c>
      <c r="E4638" s="361" t="s">
        <v>9047</v>
      </c>
    </row>
    <row r="4639" spans="1:5" x14ac:dyDescent="0.25">
      <c r="A4639">
        <v>43104</v>
      </c>
      <c r="B4639" t="s">
        <v>9048</v>
      </c>
      <c r="C4639" t="s">
        <v>208</v>
      </c>
      <c r="D4639" t="s">
        <v>206</v>
      </c>
      <c r="E4639" s="361" t="s">
        <v>9049</v>
      </c>
    </row>
    <row r="4640" spans="1:5" x14ac:dyDescent="0.25">
      <c r="A4640">
        <v>43105</v>
      </c>
      <c r="B4640" t="s">
        <v>9050</v>
      </c>
      <c r="C4640" t="s">
        <v>203</v>
      </c>
      <c r="D4640" t="s">
        <v>206</v>
      </c>
      <c r="E4640" s="361" t="s">
        <v>9051</v>
      </c>
    </row>
    <row r="4641" spans="1:5" x14ac:dyDescent="0.25">
      <c r="A4641">
        <v>43106</v>
      </c>
      <c r="B4641" t="s">
        <v>9052</v>
      </c>
      <c r="C4641" t="s">
        <v>203</v>
      </c>
      <c r="D4641" t="s">
        <v>206</v>
      </c>
      <c r="E4641" s="361" t="s">
        <v>911</v>
      </c>
    </row>
    <row r="4642" spans="1:5" x14ac:dyDescent="0.25">
      <c r="A4642">
        <v>43124</v>
      </c>
      <c r="B4642" t="s">
        <v>9053</v>
      </c>
      <c r="C4642" t="s">
        <v>214</v>
      </c>
      <c r="D4642" t="s">
        <v>206</v>
      </c>
      <c r="E4642" s="361" t="s">
        <v>9054</v>
      </c>
    </row>
    <row r="4643" spans="1:5" x14ac:dyDescent="0.25">
      <c r="A4643">
        <v>43125</v>
      </c>
      <c r="B4643" t="s">
        <v>9055</v>
      </c>
      <c r="C4643" t="s">
        <v>214</v>
      </c>
      <c r="D4643" t="s">
        <v>206</v>
      </c>
      <c r="E4643" s="361" t="s">
        <v>9056</v>
      </c>
    </row>
    <row r="4644" spans="1:5" x14ac:dyDescent="0.25">
      <c r="A4644">
        <v>43126</v>
      </c>
      <c r="B4644" t="s">
        <v>9057</v>
      </c>
      <c r="C4644" t="s">
        <v>214</v>
      </c>
      <c r="D4644" t="s">
        <v>206</v>
      </c>
      <c r="E4644" s="361" t="s">
        <v>9058</v>
      </c>
    </row>
    <row r="4645" spans="1:5" x14ac:dyDescent="0.25">
      <c r="A4645">
        <v>43127</v>
      </c>
      <c r="B4645" t="s">
        <v>9059</v>
      </c>
      <c r="C4645" t="s">
        <v>214</v>
      </c>
      <c r="D4645" t="s">
        <v>206</v>
      </c>
      <c r="E4645" s="361" t="s">
        <v>9060</v>
      </c>
    </row>
    <row r="4646" spans="1:5" x14ac:dyDescent="0.25">
      <c r="A4646">
        <v>43130</v>
      </c>
      <c r="B4646" t="s">
        <v>9061</v>
      </c>
      <c r="C4646" t="s">
        <v>203</v>
      </c>
      <c r="D4646" t="s">
        <v>204</v>
      </c>
      <c r="E4646" s="361" t="s">
        <v>9062</v>
      </c>
    </row>
    <row r="4647" spans="1:5" x14ac:dyDescent="0.25">
      <c r="A4647">
        <v>43131</v>
      </c>
      <c r="B4647" t="s">
        <v>9063</v>
      </c>
      <c r="C4647" t="s">
        <v>203</v>
      </c>
      <c r="D4647" t="s">
        <v>206</v>
      </c>
      <c r="E4647" s="361" t="s">
        <v>2135</v>
      </c>
    </row>
    <row r="4648" spans="1:5" x14ac:dyDescent="0.25">
      <c r="A4648">
        <v>43132</v>
      </c>
      <c r="B4648" t="s">
        <v>9064</v>
      </c>
      <c r="C4648" t="s">
        <v>203</v>
      </c>
      <c r="D4648" t="s">
        <v>206</v>
      </c>
      <c r="E4648" s="361" t="s">
        <v>9062</v>
      </c>
    </row>
    <row r="4649" spans="1:5" x14ac:dyDescent="0.25">
      <c r="A4649">
        <v>43142</v>
      </c>
      <c r="B4649" t="s">
        <v>9065</v>
      </c>
      <c r="C4649" t="s">
        <v>207</v>
      </c>
      <c r="D4649" t="s">
        <v>206</v>
      </c>
      <c r="E4649" s="361" t="s">
        <v>9066</v>
      </c>
    </row>
    <row r="4650" spans="1:5" x14ac:dyDescent="0.25">
      <c r="A4650">
        <v>43143</v>
      </c>
      <c r="B4650" t="s">
        <v>9067</v>
      </c>
      <c r="C4650" t="s">
        <v>207</v>
      </c>
      <c r="D4650" t="s">
        <v>206</v>
      </c>
      <c r="E4650" s="361" t="s">
        <v>1029</v>
      </c>
    </row>
    <row r="4651" spans="1:5" x14ac:dyDescent="0.25">
      <c r="A4651">
        <v>43144</v>
      </c>
      <c r="B4651" t="s">
        <v>9068</v>
      </c>
      <c r="C4651" t="s">
        <v>203</v>
      </c>
      <c r="D4651" t="s">
        <v>206</v>
      </c>
      <c r="E4651" s="361" t="s">
        <v>9069</v>
      </c>
    </row>
    <row r="4652" spans="1:5" x14ac:dyDescent="0.25">
      <c r="A4652">
        <v>43146</v>
      </c>
      <c r="B4652" t="s">
        <v>9070</v>
      </c>
      <c r="C4652" t="s">
        <v>203</v>
      </c>
      <c r="D4652" t="s">
        <v>206</v>
      </c>
      <c r="E4652" s="361" t="s">
        <v>492</v>
      </c>
    </row>
    <row r="4653" spans="1:5" x14ac:dyDescent="0.25">
      <c r="A4653">
        <v>43147</v>
      </c>
      <c r="B4653" t="s">
        <v>9071</v>
      </c>
      <c r="C4653" t="s">
        <v>203</v>
      </c>
      <c r="D4653" t="s">
        <v>206</v>
      </c>
      <c r="E4653" s="361" t="s">
        <v>9072</v>
      </c>
    </row>
    <row r="4654" spans="1:5" x14ac:dyDescent="0.25">
      <c r="A4654">
        <v>43148</v>
      </c>
      <c r="B4654" t="s">
        <v>9073</v>
      </c>
      <c r="C4654" t="s">
        <v>203</v>
      </c>
      <c r="D4654" t="s">
        <v>206</v>
      </c>
      <c r="E4654" s="361" t="s">
        <v>9074</v>
      </c>
    </row>
    <row r="4655" spans="1:5" x14ac:dyDescent="0.25">
      <c r="A4655">
        <v>43184</v>
      </c>
      <c r="B4655" t="s">
        <v>9075</v>
      </c>
      <c r="C4655" t="s">
        <v>208</v>
      </c>
      <c r="D4655" t="s">
        <v>206</v>
      </c>
      <c r="E4655" s="361" t="s">
        <v>9076</v>
      </c>
    </row>
    <row r="4656" spans="1:5" x14ac:dyDescent="0.25">
      <c r="A4656">
        <v>43185</v>
      </c>
      <c r="B4656" t="s">
        <v>9077</v>
      </c>
      <c r="C4656" t="s">
        <v>208</v>
      </c>
      <c r="D4656" t="s">
        <v>206</v>
      </c>
      <c r="E4656" s="361" t="s">
        <v>9078</v>
      </c>
    </row>
    <row r="4657" spans="1:5" x14ac:dyDescent="0.25">
      <c r="A4657">
        <v>43186</v>
      </c>
      <c r="B4657" t="s">
        <v>9079</v>
      </c>
      <c r="C4657" t="s">
        <v>208</v>
      </c>
      <c r="D4657" t="s">
        <v>206</v>
      </c>
      <c r="E4657" s="361" t="s">
        <v>9080</v>
      </c>
    </row>
    <row r="4658" spans="1:5" x14ac:dyDescent="0.25">
      <c r="A4658">
        <v>43187</v>
      </c>
      <c r="B4658" t="s">
        <v>9081</v>
      </c>
      <c r="C4658" t="s">
        <v>208</v>
      </c>
      <c r="D4658" t="s">
        <v>206</v>
      </c>
      <c r="E4658" s="361" t="s">
        <v>9082</v>
      </c>
    </row>
    <row r="4659" spans="1:5" x14ac:dyDescent="0.25">
      <c r="A4659">
        <v>43188</v>
      </c>
      <c r="B4659" t="s">
        <v>9083</v>
      </c>
      <c r="C4659" t="s">
        <v>208</v>
      </c>
      <c r="D4659" t="s">
        <v>206</v>
      </c>
      <c r="E4659" s="361" t="s">
        <v>9084</v>
      </c>
    </row>
    <row r="4660" spans="1:5" x14ac:dyDescent="0.25">
      <c r="A4660">
        <v>43189</v>
      </c>
      <c r="B4660" t="s">
        <v>9085</v>
      </c>
      <c r="C4660" t="s">
        <v>208</v>
      </c>
      <c r="D4660" t="s">
        <v>206</v>
      </c>
      <c r="E4660" s="361" t="s">
        <v>9086</v>
      </c>
    </row>
    <row r="4661" spans="1:5" x14ac:dyDescent="0.25">
      <c r="A4661">
        <v>43190</v>
      </c>
      <c r="B4661" t="s">
        <v>9087</v>
      </c>
      <c r="C4661" t="s">
        <v>208</v>
      </c>
      <c r="D4661" t="s">
        <v>206</v>
      </c>
      <c r="E4661" s="361" t="s">
        <v>9088</v>
      </c>
    </row>
    <row r="4662" spans="1:5" x14ac:dyDescent="0.25">
      <c r="A4662">
        <v>43191</v>
      </c>
      <c r="B4662" t="s">
        <v>9089</v>
      </c>
      <c r="C4662" t="s">
        <v>208</v>
      </c>
      <c r="D4662" t="s">
        <v>206</v>
      </c>
      <c r="E4662" s="361" t="s">
        <v>9090</v>
      </c>
    </row>
    <row r="4663" spans="1:5" x14ac:dyDescent="0.25">
      <c r="A4663">
        <v>43192</v>
      </c>
      <c r="B4663" t="s">
        <v>9091</v>
      </c>
      <c r="C4663" t="s">
        <v>208</v>
      </c>
      <c r="D4663" t="s">
        <v>206</v>
      </c>
      <c r="E4663" s="361" t="s">
        <v>9092</v>
      </c>
    </row>
    <row r="4664" spans="1:5" x14ac:dyDescent="0.25">
      <c r="A4664">
        <v>43194</v>
      </c>
      <c r="B4664" t="s">
        <v>9093</v>
      </c>
      <c r="C4664" t="s">
        <v>208</v>
      </c>
      <c r="D4664" t="s">
        <v>206</v>
      </c>
      <c r="E4664" s="361" t="s">
        <v>9094</v>
      </c>
    </row>
    <row r="4665" spans="1:5" x14ac:dyDescent="0.25">
      <c r="A4665">
        <v>43195</v>
      </c>
      <c r="B4665" t="s">
        <v>9095</v>
      </c>
      <c r="C4665" t="s">
        <v>208</v>
      </c>
      <c r="D4665" t="s">
        <v>206</v>
      </c>
      <c r="E4665" s="361" t="s">
        <v>9096</v>
      </c>
    </row>
    <row r="4666" spans="1:5" x14ac:dyDescent="0.25">
      <c r="A4666">
        <v>43196</v>
      </c>
      <c r="B4666" t="s">
        <v>9097</v>
      </c>
      <c r="C4666" t="s">
        <v>208</v>
      </c>
      <c r="D4666" t="s">
        <v>206</v>
      </c>
      <c r="E4666" s="361" t="s">
        <v>9098</v>
      </c>
    </row>
    <row r="4667" spans="1:5" x14ac:dyDescent="0.25">
      <c r="A4667">
        <v>43198</v>
      </c>
      <c r="B4667" t="s">
        <v>9099</v>
      </c>
      <c r="C4667" t="s">
        <v>208</v>
      </c>
      <c r="D4667" t="s">
        <v>206</v>
      </c>
      <c r="E4667" s="361" t="s">
        <v>9100</v>
      </c>
    </row>
    <row r="4668" spans="1:5" x14ac:dyDescent="0.25">
      <c r="A4668">
        <v>43199</v>
      </c>
      <c r="B4668" t="s">
        <v>9101</v>
      </c>
      <c r="C4668" t="s">
        <v>208</v>
      </c>
      <c r="D4668" t="s">
        <v>206</v>
      </c>
      <c r="E4668" s="361" t="s">
        <v>9102</v>
      </c>
    </row>
    <row r="4669" spans="1:5" x14ac:dyDescent="0.25">
      <c r="A4669">
        <v>43200</v>
      </c>
      <c r="B4669" t="s">
        <v>9103</v>
      </c>
      <c r="C4669" t="s">
        <v>208</v>
      </c>
      <c r="D4669" t="s">
        <v>206</v>
      </c>
      <c r="E4669" s="361" t="s">
        <v>9104</v>
      </c>
    </row>
    <row r="4670" spans="1:5" x14ac:dyDescent="0.25">
      <c r="A4670">
        <v>43265</v>
      </c>
      <c r="B4670" t="s">
        <v>9105</v>
      </c>
      <c r="C4670" t="s">
        <v>208</v>
      </c>
      <c r="D4670" t="s">
        <v>206</v>
      </c>
      <c r="E4670" s="361" t="s">
        <v>5542</v>
      </c>
    </row>
    <row r="4671" spans="1:5" x14ac:dyDescent="0.25">
      <c r="A4671">
        <v>43360</v>
      </c>
      <c r="B4671" t="s">
        <v>9106</v>
      </c>
      <c r="C4671" t="s">
        <v>205</v>
      </c>
      <c r="D4671" t="s">
        <v>206</v>
      </c>
      <c r="E4671" s="361" t="s">
        <v>9107</v>
      </c>
    </row>
    <row r="4672" spans="1:5" x14ac:dyDescent="0.25">
      <c r="A4672">
        <v>43366</v>
      </c>
      <c r="B4672" t="s">
        <v>9108</v>
      </c>
      <c r="C4672" t="s">
        <v>203</v>
      </c>
      <c r="D4672" t="s">
        <v>206</v>
      </c>
      <c r="E4672" s="361" t="s">
        <v>2627</v>
      </c>
    </row>
    <row r="4673" spans="1:5" x14ac:dyDescent="0.25">
      <c r="A4673">
        <v>43386</v>
      </c>
      <c r="B4673" t="s">
        <v>9109</v>
      </c>
      <c r="C4673" t="s">
        <v>208</v>
      </c>
      <c r="D4673" t="s">
        <v>206</v>
      </c>
      <c r="E4673" s="361" t="s">
        <v>2054</v>
      </c>
    </row>
    <row r="4674" spans="1:5" x14ac:dyDescent="0.25">
      <c r="A4674">
        <v>43422</v>
      </c>
      <c r="B4674" t="s">
        <v>9110</v>
      </c>
      <c r="C4674" t="s">
        <v>213</v>
      </c>
      <c r="D4674" t="s">
        <v>209</v>
      </c>
      <c r="E4674" s="361" t="s">
        <v>9111</v>
      </c>
    </row>
    <row r="4675" spans="1:5" x14ac:dyDescent="0.25">
      <c r="A4675">
        <v>43423</v>
      </c>
      <c r="B4675" t="s">
        <v>9112</v>
      </c>
      <c r="C4675" t="s">
        <v>208</v>
      </c>
      <c r="D4675" t="s">
        <v>206</v>
      </c>
      <c r="E4675" s="361" t="s">
        <v>2055</v>
      </c>
    </row>
    <row r="4676" spans="1:5" x14ac:dyDescent="0.25">
      <c r="A4676">
        <v>43424</v>
      </c>
      <c r="B4676" t="s">
        <v>9113</v>
      </c>
      <c r="C4676" t="s">
        <v>208</v>
      </c>
      <c r="D4676" t="s">
        <v>206</v>
      </c>
      <c r="E4676" s="361" t="s">
        <v>2056</v>
      </c>
    </row>
    <row r="4677" spans="1:5" x14ac:dyDescent="0.25">
      <c r="A4677">
        <v>43425</v>
      </c>
      <c r="B4677" t="s">
        <v>9114</v>
      </c>
      <c r="C4677" t="s">
        <v>208</v>
      </c>
      <c r="D4677" t="s">
        <v>206</v>
      </c>
      <c r="E4677" s="361" t="s">
        <v>2057</v>
      </c>
    </row>
    <row r="4678" spans="1:5" x14ac:dyDescent="0.25">
      <c r="A4678">
        <v>43426</v>
      </c>
      <c r="B4678" t="s">
        <v>9115</v>
      </c>
      <c r="C4678" t="s">
        <v>208</v>
      </c>
      <c r="D4678" t="s">
        <v>206</v>
      </c>
      <c r="E4678" s="361" t="s">
        <v>2058</v>
      </c>
    </row>
    <row r="4679" spans="1:5" x14ac:dyDescent="0.25">
      <c r="A4679">
        <v>43427</v>
      </c>
      <c r="B4679" t="s">
        <v>9116</v>
      </c>
      <c r="C4679" t="s">
        <v>208</v>
      </c>
      <c r="D4679" t="s">
        <v>206</v>
      </c>
      <c r="E4679" s="361" t="s">
        <v>2059</v>
      </c>
    </row>
    <row r="4680" spans="1:5" x14ac:dyDescent="0.25">
      <c r="A4680">
        <v>43428</v>
      </c>
      <c r="B4680" t="s">
        <v>9117</v>
      </c>
      <c r="C4680" t="s">
        <v>208</v>
      </c>
      <c r="D4680" t="s">
        <v>206</v>
      </c>
      <c r="E4680" s="361" t="s">
        <v>2060</v>
      </c>
    </row>
    <row r="4681" spans="1:5" x14ac:dyDescent="0.25">
      <c r="A4681">
        <v>43429</v>
      </c>
      <c r="B4681" t="s">
        <v>9118</v>
      </c>
      <c r="C4681" t="s">
        <v>208</v>
      </c>
      <c r="D4681" t="s">
        <v>206</v>
      </c>
      <c r="E4681" s="361" t="s">
        <v>2061</v>
      </c>
    </row>
    <row r="4682" spans="1:5" x14ac:dyDescent="0.25">
      <c r="A4682">
        <v>43430</v>
      </c>
      <c r="B4682" t="s">
        <v>9119</v>
      </c>
      <c r="C4682" t="s">
        <v>208</v>
      </c>
      <c r="D4682" t="s">
        <v>206</v>
      </c>
      <c r="E4682" s="361" t="s">
        <v>2062</v>
      </c>
    </row>
    <row r="4683" spans="1:5" x14ac:dyDescent="0.25">
      <c r="A4683">
        <v>43431</v>
      </c>
      <c r="B4683" t="s">
        <v>9120</v>
      </c>
      <c r="C4683" t="s">
        <v>208</v>
      </c>
      <c r="D4683" t="s">
        <v>206</v>
      </c>
      <c r="E4683" s="361" t="s">
        <v>2063</v>
      </c>
    </row>
    <row r="4684" spans="1:5" x14ac:dyDescent="0.25">
      <c r="A4684">
        <v>43432</v>
      </c>
      <c r="B4684" t="s">
        <v>9121</v>
      </c>
      <c r="C4684" t="s">
        <v>208</v>
      </c>
      <c r="D4684" t="s">
        <v>206</v>
      </c>
      <c r="E4684" s="361" t="s">
        <v>2064</v>
      </c>
    </row>
    <row r="4685" spans="1:5" x14ac:dyDescent="0.25">
      <c r="A4685">
        <v>43433</v>
      </c>
      <c r="B4685" t="s">
        <v>9122</v>
      </c>
      <c r="C4685" t="s">
        <v>208</v>
      </c>
      <c r="D4685" t="s">
        <v>206</v>
      </c>
      <c r="E4685" s="361" t="s">
        <v>2065</v>
      </c>
    </row>
    <row r="4686" spans="1:5" x14ac:dyDescent="0.25">
      <c r="A4686">
        <v>43434</v>
      </c>
      <c r="B4686" t="s">
        <v>9123</v>
      </c>
      <c r="C4686" t="s">
        <v>208</v>
      </c>
      <c r="D4686" t="s">
        <v>206</v>
      </c>
      <c r="E4686" s="361" t="s">
        <v>2066</v>
      </c>
    </row>
    <row r="4687" spans="1:5" x14ac:dyDescent="0.25">
      <c r="A4687">
        <v>43435</v>
      </c>
      <c r="B4687" t="s">
        <v>9124</v>
      </c>
      <c r="C4687" t="s">
        <v>208</v>
      </c>
      <c r="D4687" t="s">
        <v>206</v>
      </c>
      <c r="E4687" s="361" t="s">
        <v>2067</v>
      </c>
    </row>
    <row r="4688" spans="1:5" x14ac:dyDescent="0.25">
      <c r="A4688">
        <v>43436</v>
      </c>
      <c r="B4688" t="s">
        <v>9125</v>
      </c>
      <c r="C4688" t="s">
        <v>208</v>
      </c>
      <c r="D4688" t="s">
        <v>206</v>
      </c>
      <c r="E4688" s="361" t="s">
        <v>1130</v>
      </c>
    </row>
    <row r="4689" spans="1:5" x14ac:dyDescent="0.25">
      <c r="A4689">
        <v>43437</v>
      </c>
      <c r="B4689" t="s">
        <v>9126</v>
      </c>
      <c r="C4689" t="s">
        <v>208</v>
      </c>
      <c r="D4689" t="s">
        <v>206</v>
      </c>
      <c r="E4689" s="361" t="s">
        <v>2068</v>
      </c>
    </row>
    <row r="4690" spans="1:5" x14ac:dyDescent="0.25">
      <c r="A4690">
        <v>43438</v>
      </c>
      <c r="B4690" t="s">
        <v>9127</v>
      </c>
      <c r="C4690" t="s">
        <v>208</v>
      </c>
      <c r="D4690" t="s">
        <v>206</v>
      </c>
      <c r="E4690" s="361" t="s">
        <v>2069</v>
      </c>
    </row>
    <row r="4691" spans="1:5" x14ac:dyDescent="0.25">
      <c r="A4691">
        <v>43439</v>
      </c>
      <c r="B4691" t="s">
        <v>9128</v>
      </c>
      <c r="C4691" t="s">
        <v>208</v>
      </c>
      <c r="D4691" t="s">
        <v>206</v>
      </c>
      <c r="E4691" s="361" t="s">
        <v>2070</v>
      </c>
    </row>
    <row r="4692" spans="1:5" x14ac:dyDescent="0.25">
      <c r="A4692">
        <v>43440</v>
      </c>
      <c r="B4692" t="s">
        <v>9129</v>
      </c>
      <c r="C4692" t="s">
        <v>208</v>
      </c>
      <c r="D4692" t="s">
        <v>206</v>
      </c>
      <c r="E4692" s="361" t="s">
        <v>2071</v>
      </c>
    </row>
    <row r="4693" spans="1:5" x14ac:dyDescent="0.25">
      <c r="A4693">
        <v>43441</v>
      </c>
      <c r="B4693" t="s">
        <v>9130</v>
      </c>
      <c r="C4693" t="s">
        <v>208</v>
      </c>
      <c r="D4693" t="s">
        <v>206</v>
      </c>
      <c r="E4693" s="361" t="s">
        <v>2072</v>
      </c>
    </row>
    <row r="4694" spans="1:5" x14ac:dyDescent="0.25">
      <c r="A4694">
        <v>43442</v>
      </c>
      <c r="B4694" t="s">
        <v>9131</v>
      </c>
      <c r="C4694" t="s">
        <v>208</v>
      </c>
      <c r="D4694" t="s">
        <v>206</v>
      </c>
      <c r="E4694" s="361" t="s">
        <v>2073</v>
      </c>
    </row>
    <row r="4695" spans="1:5" x14ac:dyDescent="0.25">
      <c r="A4695">
        <v>43443</v>
      </c>
      <c r="B4695" t="s">
        <v>9132</v>
      </c>
      <c r="C4695" t="s">
        <v>208</v>
      </c>
      <c r="D4695" t="s">
        <v>206</v>
      </c>
      <c r="E4695" s="361" t="s">
        <v>2074</v>
      </c>
    </row>
    <row r="4696" spans="1:5" x14ac:dyDescent="0.25">
      <c r="A4696">
        <v>43444</v>
      </c>
      <c r="B4696" t="s">
        <v>9133</v>
      </c>
      <c r="C4696" t="s">
        <v>208</v>
      </c>
      <c r="D4696" t="s">
        <v>206</v>
      </c>
      <c r="E4696" s="361" t="s">
        <v>2075</v>
      </c>
    </row>
    <row r="4697" spans="1:5" x14ac:dyDescent="0.25">
      <c r="A4697">
        <v>43445</v>
      </c>
      <c r="B4697" t="s">
        <v>9134</v>
      </c>
      <c r="C4697" t="s">
        <v>208</v>
      </c>
      <c r="D4697" t="s">
        <v>206</v>
      </c>
      <c r="E4697" s="361" t="s">
        <v>2076</v>
      </c>
    </row>
    <row r="4698" spans="1:5" x14ac:dyDescent="0.25">
      <c r="A4698">
        <v>43446</v>
      </c>
      <c r="B4698" t="s">
        <v>9135</v>
      </c>
      <c r="C4698" t="s">
        <v>208</v>
      </c>
      <c r="D4698" t="s">
        <v>206</v>
      </c>
      <c r="E4698" s="361" t="s">
        <v>2077</v>
      </c>
    </row>
    <row r="4699" spans="1:5" x14ac:dyDescent="0.25">
      <c r="A4699">
        <v>43447</v>
      </c>
      <c r="B4699" t="s">
        <v>9136</v>
      </c>
      <c r="C4699" t="s">
        <v>208</v>
      </c>
      <c r="D4699" t="s">
        <v>206</v>
      </c>
      <c r="E4699" s="361" t="s">
        <v>2078</v>
      </c>
    </row>
    <row r="4700" spans="1:5" x14ac:dyDescent="0.25">
      <c r="A4700">
        <v>43448</v>
      </c>
      <c r="B4700" t="s">
        <v>9137</v>
      </c>
      <c r="C4700" t="s">
        <v>208</v>
      </c>
      <c r="D4700" t="s">
        <v>206</v>
      </c>
      <c r="E4700" s="361" t="s">
        <v>2079</v>
      </c>
    </row>
    <row r="4701" spans="1:5" x14ac:dyDescent="0.25">
      <c r="A4701">
        <v>43458</v>
      </c>
      <c r="B4701" t="s">
        <v>9138</v>
      </c>
      <c r="C4701" t="s">
        <v>212</v>
      </c>
      <c r="D4701" t="s">
        <v>204</v>
      </c>
      <c r="E4701" s="361" t="s">
        <v>1251</v>
      </c>
    </row>
    <row r="4702" spans="1:5" x14ac:dyDescent="0.25">
      <c r="A4702">
        <v>43459</v>
      </c>
      <c r="B4702" t="s">
        <v>9139</v>
      </c>
      <c r="C4702" t="s">
        <v>212</v>
      </c>
      <c r="D4702" t="s">
        <v>204</v>
      </c>
      <c r="E4702" s="361" t="s">
        <v>2080</v>
      </c>
    </row>
    <row r="4703" spans="1:5" x14ac:dyDescent="0.25">
      <c r="A4703">
        <v>43460</v>
      </c>
      <c r="B4703" t="s">
        <v>9140</v>
      </c>
      <c r="C4703" t="s">
        <v>212</v>
      </c>
      <c r="D4703" t="s">
        <v>204</v>
      </c>
      <c r="E4703" s="361" t="s">
        <v>2081</v>
      </c>
    </row>
    <row r="4704" spans="1:5" x14ac:dyDescent="0.25">
      <c r="A4704">
        <v>43461</v>
      </c>
      <c r="B4704" t="s">
        <v>9141</v>
      </c>
      <c r="C4704" t="s">
        <v>212</v>
      </c>
      <c r="D4704" t="s">
        <v>204</v>
      </c>
      <c r="E4704" s="361" t="s">
        <v>1915</v>
      </c>
    </row>
    <row r="4705" spans="1:5" x14ac:dyDescent="0.25">
      <c r="A4705">
        <v>43462</v>
      </c>
      <c r="B4705" t="s">
        <v>9142</v>
      </c>
      <c r="C4705" t="s">
        <v>212</v>
      </c>
      <c r="D4705" t="s">
        <v>204</v>
      </c>
      <c r="E4705" s="361" t="s">
        <v>2082</v>
      </c>
    </row>
    <row r="4706" spans="1:5" x14ac:dyDescent="0.25">
      <c r="A4706">
        <v>43463</v>
      </c>
      <c r="B4706" t="s">
        <v>9143</v>
      </c>
      <c r="C4706" t="s">
        <v>212</v>
      </c>
      <c r="D4706" t="s">
        <v>204</v>
      </c>
      <c r="E4706" s="361" t="s">
        <v>1252</v>
      </c>
    </row>
    <row r="4707" spans="1:5" x14ac:dyDescent="0.25">
      <c r="A4707">
        <v>43464</v>
      </c>
      <c r="B4707" t="s">
        <v>9144</v>
      </c>
      <c r="C4707" t="s">
        <v>212</v>
      </c>
      <c r="D4707" t="s">
        <v>204</v>
      </c>
      <c r="E4707" s="361" t="s">
        <v>2082</v>
      </c>
    </row>
    <row r="4708" spans="1:5" x14ac:dyDescent="0.25">
      <c r="A4708">
        <v>43465</v>
      </c>
      <c r="B4708" t="s">
        <v>9145</v>
      </c>
      <c r="C4708" t="s">
        <v>212</v>
      </c>
      <c r="D4708" t="s">
        <v>204</v>
      </c>
      <c r="E4708" s="361" t="s">
        <v>2083</v>
      </c>
    </row>
    <row r="4709" spans="1:5" x14ac:dyDescent="0.25">
      <c r="A4709">
        <v>43466</v>
      </c>
      <c r="B4709" t="s">
        <v>9146</v>
      </c>
      <c r="C4709" t="s">
        <v>212</v>
      </c>
      <c r="D4709" t="s">
        <v>204</v>
      </c>
      <c r="E4709" s="361" t="s">
        <v>1091</v>
      </c>
    </row>
    <row r="4710" spans="1:5" x14ac:dyDescent="0.25">
      <c r="A4710">
        <v>43467</v>
      </c>
      <c r="B4710" t="s">
        <v>9147</v>
      </c>
      <c r="C4710" t="s">
        <v>212</v>
      </c>
      <c r="D4710" t="s">
        <v>204</v>
      </c>
      <c r="E4710" s="361" t="s">
        <v>2084</v>
      </c>
    </row>
    <row r="4711" spans="1:5" x14ac:dyDescent="0.25">
      <c r="A4711">
        <v>43468</v>
      </c>
      <c r="B4711" t="s">
        <v>9148</v>
      </c>
      <c r="C4711" t="s">
        <v>212</v>
      </c>
      <c r="D4711" t="s">
        <v>204</v>
      </c>
      <c r="E4711" s="361" t="s">
        <v>2085</v>
      </c>
    </row>
    <row r="4712" spans="1:5" x14ac:dyDescent="0.25">
      <c r="A4712">
        <v>43469</v>
      </c>
      <c r="B4712" t="s">
        <v>9149</v>
      </c>
      <c r="C4712" t="s">
        <v>212</v>
      </c>
      <c r="D4712" t="s">
        <v>204</v>
      </c>
      <c r="E4712" s="361" t="s">
        <v>2086</v>
      </c>
    </row>
    <row r="4713" spans="1:5" x14ac:dyDescent="0.25">
      <c r="A4713">
        <v>43470</v>
      </c>
      <c r="B4713" t="s">
        <v>9150</v>
      </c>
      <c r="C4713" t="s">
        <v>220</v>
      </c>
      <c r="D4713" t="s">
        <v>204</v>
      </c>
      <c r="E4713" s="361" t="s">
        <v>2087</v>
      </c>
    </row>
    <row r="4714" spans="1:5" x14ac:dyDescent="0.25">
      <c r="A4714">
        <v>43471</v>
      </c>
      <c r="B4714" t="s">
        <v>9151</v>
      </c>
      <c r="C4714" t="s">
        <v>220</v>
      </c>
      <c r="D4714" t="s">
        <v>204</v>
      </c>
      <c r="E4714" s="361" t="s">
        <v>2088</v>
      </c>
    </row>
    <row r="4715" spans="1:5" x14ac:dyDescent="0.25">
      <c r="A4715">
        <v>43472</v>
      </c>
      <c r="B4715" t="s">
        <v>9152</v>
      </c>
      <c r="C4715" t="s">
        <v>220</v>
      </c>
      <c r="D4715" t="s">
        <v>204</v>
      </c>
      <c r="E4715" s="361" t="s">
        <v>2089</v>
      </c>
    </row>
    <row r="4716" spans="1:5" x14ac:dyDescent="0.25">
      <c r="A4716">
        <v>43473</v>
      </c>
      <c r="B4716" t="s">
        <v>9153</v>
      </c>
      <c r="C4716" t="s">
        <v>220</v>
      </c>
      <c r="D4716" t="s">
        <v>204</v>
      </c>
      <c r="E4716" s="361" t="s">
        <v>2090</v>
      </c>
    </row>
    <row r="4717" spans="1:5" x14ac:dyDescent="0.25">
      <c r="A4717">
        <v>43474</v>
      </c>
      <c r="B4717" t="s">
        <v>9154</v>
      </c>
      <c r="C4717" t="s">
        <v>220</v>
      </c>
      <c r="D4717" t="s">
        <v>204</v>
      </c>
      <c r="E4717" s="361" t="s">
        <v>828</v>
      </c>
    </row>
    <row r="4718" spans="1:5" x14ac:dyDescent="0.25">
      <c r="A4718">
        <v>43475</v>
      </c>
      <c r="B4718" t="s">
        <v>9155</v>
      </c>
      <c r="C4718" t="s">
        <v>220</v>
      </c>
      <c r="D4718" t="s">
        <v>204</v>
      </c>
      <c r="E4718" s="361" t="s">
        <v>2091</v>
      </c>
    </row>
    <row r="4719" spans="1:5" x14ac:dyDescent="0.25">
      <c r="A4719">
        <v>43476</v>
      </c>
      <c r="B4719" t="s">
        <v>9156</v>
      </c>
      <c r="C4719" t="s">
        <v>220</v>
      </c>
      <c r="D4719" t="s">
        <v>204</v>
      </c>
      <c r="E4719" s="361" t="s">
        <v>2082</v>
      </c>
    </row>
    <row r="4720" spans="1:5" x14ac:dyDescent="0.25">
      <c r="A4720">
        <v>43477</v>
      </c>
      <c r="B4720" t="s">
        <v>9157</v>
      </c>
      <c r="C4720" t="s">
        <v>220</v>
      </c>
      <c r="D4720" t="s">
        <v>204</v>
      </c>
      <c r="E4720" s="361" t="s">
        <v>2092</v>
      </c>
    </row>
    <row r="4721" spans="1:5" x14ac:dyDescent="0.25">
      <c r="A4721">
        <v>43478</v>
      </c>
      <c r="B4721" t="s">
        <v>9158</v>
      </c>
      <c r="C4721" t="s">
        <v>220</v>
      </c>
      <c r="D4721" t="s">
        <v>204</v>
      </c>
      <c r="E4721" s="361" t="s">
        <v>2093</v>
      </c>
    </row>
    <row r="4722" spans="1:5" x14ac:dyDescent="0.25">
      <c r="A4722">
        <v>43479</v>
      </c>
      <c r="B4722" t="s">
        <v>9159</v>
      </c>
      <c r="C4722" t="s">
        <v>220</v>
      </c>
      <c r="D4722" t="s">
        <v>204</v>
      </c>
      <c r="E4722" s="361" t="s">
        <v>2094</v>
      </c>
    </row>
    <row r="4723" spans="1:5" x14ac:dyDescent="0.25">
      <c r="A4723">
        <v>43480</v>
      </c>
      <c r="B4723" t="s">
        <v>9160</v>
      </c>
      <c r="C4723" t="s">
        <v>220</v>
      </c>
      <c r="D4723" t="s">
        <v>204</v>
      </c>
      <c r="E4723" s="361" t="s">
        <v>2095</v>
      </c>
    </row>
    <row r="4724" spans="1:5" x14ac:dyDescent="0.25">
      <c r="A4724">
        <v>43481</v>
      </c>
      <c r="B4724" t="s">
        <v>9161</v>
      </c>
      <c r="C4724" t="s">
        <v>220</v>
      </c>
      <c r="D4724" t="s">
        <v>204</v>
      </c>
      <c r="E4724" s="361" t="s">
        <v>2096</v>
      </c>
    </row>
    <row r="4725" spans="1:5" x14ac:dyDescent="0.25">
      <c r="A4725">
        <v>43482</v>
      </c>
      <c r="B4725" t="s">
        <v>9162</v>
      </c>
      <c r="C4725" t="s">
        <v>212</v>
      </c>
      <c r="D4725" t="s">
        <v>204</v>
      </c>
      <c r="E4725" s="361" t="s">
        <v>1090</v>
      </c>
    </row>
    <row r="4726" spans="1:5" x14ac:dyDescent="0.25">
      <c r="A4726">
        <v>43483</v>
      </c>
      <c r="B4726" t="s">
        <v>9163</v>
      </c>
      <c r="C4726" t="s">
        <v>212</v>
      </c>
      <c r="D4726" t="s">
        <v>204</v>
      </c>
      <c r="E4726" s="361" t="s">
        <v>2097</v>
      </c>
    </row>
    <row r="4727" spans="1:5" x14ac:dyDescent="0.25">
      <c r="A4727">
        <v>43484</v>
      </c>
      <c r="B4727" t="s">
        <v>9164</v>
      </c>
      <c r="C4727" t="s">
        <v>212</v>
      </c>
      <c r="D4727" t="s">
        <v>204</v>
      </c>
      <c r="E4727" s="361" t="s">
        <v>523</v>
      </c>
    </row>
    <row r="4728" spans="1:5" x14ac:dyDescent="0.25">
      <c r="A4728">
        <v>43485</v>
      </c>
      <c r="B4728" t="s">
        <v>9165</v>
      </c>
      <c r="C4728" t="s">
        <v>212</v>
      </c>
      <c r="D4728" t="s">
        <v>204</v>
      </c>
      <c r="E4728" s="361" t="s">
        <v>2098</v>
      </c>
    </row>
    <row r="4729" spans="1:5" x14ac:dyDescent="0.25">
      <c r="A4729">
        <v>43486</v>
      </c>
      <c r="B4729" t="s">
        <v>9166</v>
      </c>
      <c r="C4729" t="s">
        <v>212</v>
      </c>
      <c r="D4729" t="s">
        <v>204</v>
      </c>
      <c r="E4729" s="361" t="s">
        <v>1804</v>
      </c>
    </row>
    <row r="4730" spans="1:5" x14ac:dyDescent="0.25">
      <c r="A4730">
        <v>43487</v>
      </c>
      <c r="B4730" t="s">
        <v>9167</v>
      </c>
      <c r="C4730" t="s">
        <v>212</v>
      </c>
      <c r="D4730" t="s">
        <v>204</v>
      </c>
      <c r="E4730" s="361" t="s">
        <v>2085</v>
      </c>
    </row>
    <row r="4731" spans="1:5" x14ac:dyDescent="0.25">
      <c r="A4731">
        <v>43488</v>
      </c>
      <c r="B4731" t="s">
        <v>9168</v>
      </c>
      <c r="C4731" t="s">
        <v>212</v>
      </c>
      <c r="D4731" t="s">
        <v>204</v>
      </c>
      <c r="E4731" s="361" t="s">
        <v>2099</v>
      </c>
    </row>
    <row r="4732" spans="1:5" x14ac:dyDescent="0.25">
      <c r="A4732">
        <v>43489</v>
      </c>
      <c r="B4732" t="s">
        <v>9169</v>
      </c>
      <c r="C4732" t="s">
        <v>212</v>
      </c>
      <c r="D4732" t="s">
        <v>204</v>
      </c>
      <c r="E4732" s="361" t="s">
        <v>2085</v>
      </c>
    </row>
    <row r="4733" spans="1:5" x14ac:dyDescent="0.25">
      <c r="A4733">
        <v>43490</v>
      </c>
      <c r="B4733" t="s">
        <v>9170</v>
      </c>
      <c r="C4733" t="s">
        <v>212</v>
      </c>
      <c r="D4733" t="s">
        <v>204</v>
      </c>
      <c r="E4733" s="361" t="s">
        <v>1091</v>
      </c>
    </row>
    <row r="4734" spans="1:5" x14ac:dyDescent="0.25">
      <c r="A4734">
        <v>43491</v>
      </c>
      <c r="B4734" t="s">
        <v>9171</v>
      </c>
      <c r="C4734" t="s">
        <v>212</v>
      </c>
      <c r="D4734" t="s">
        <v>204</v>
      </c>
      <c r="E4734" s="361" t="s">
        <v>1791</v>
      </c>
    </row>
    <row r="4735" spans="1:5" x14ac:dyDescent="0.25">
      <c r="A4735">
        <v>43492</v>
      </c>
      <c r="B4735" t="s">
        <v>9172</v>
      </c>
      <c r="C4735" t="s">
        <v>212</v>
      </c>
      <c r="D4735" t="s">
        <v>204</v>
      </c>
      <c r="E4735" s="361" t="s">
        <v>1091</v>
      </c>
    </row>
    <row r="4736" spans="1:5" x14ac:dyDescent="0.25">
      <c r="A4736">
        <v>43493</v>
      </c>
      <c r="B4736" t="s">
        <v>9173</v>
      </c>
      <c r="C4736" t="s">
        <v>212</v>
      </c>
      <c r="D4736" t="s">
        <v>204</v>
      </c>
      <c r="E4736" s="361" t="s">
        <v>784</v>
      </c>
    </row>
    <row r="4737" spans="1:5" x14ac:dyDescent="0.25">
      <c r="A4737">
        <v>43494</v>
      </c>
      <c r="B4737" t="s">
        <v>9174</v>
      </c>
      <c r="C4737" t="s">
        <v>220</v>
      </c>
      <c r="D4737" t="s">
        <v>204</v>
      </c>
      <c r="E4737" s="361" t="s">
        <v>2100</v>
      </c>
    </row>
    <row r="4738" spans="1:5" x14ac:dyDescent="0.25">
      <c r="A4738">
        <v>43495</v>
      </c>
      <c r="B4738" t="s">
        <v>9175</v>
      </c>
      <c r="C4738" t="s">
        <v>220</v>
      </c>
      <c r="D4738" t="s">
        <v>204</v>
      </c>
      <c r="E4738" s="361" t="s">
        <v>2101</v>
      </c>
    </row>
    <row r="4739" spans="1:5" x14ac:dyDescent="0.25">
      <c r="A4739">
        <v>43496</v>
      </c>
      <c r="B4739" t="s">
        <v>9176</v>
      </c>
      <c r="C4739" t="s">
        <v>220</v>
      </c>
      <c r="D4739" t="s">
        <v>204</v>
      </c>
      <c r="E4739" s="361" t="s">
        <v>2102</v>
      </c>
    </row>
    <row r="4740" spans="1:5" x14ac:dyDescent="0.25">
      <c r="A4740">
        <v>43497</v>
      </c>
      <c r="B4740" t="s">
        <v>9177</v>
      </c>
      <c r="C4740" t="s">
        <v>220</v>
      </c>
      <c r="D4740" t="s">
        <v>204</v>
      </c>
      <c r="E4740" s="361" t="s">
        <v>2103</v>
      </c>
    </row>
    <row r="4741" spans="1:5" x14ac:dyDescent="0.25">
      <c r="A4741">
        <v>43498</v>
      </c>
      <c r="B4741" t="s">
        <v>9178</v>
      </c>
      <c r="C4741" t="s">
        <v>220</v>
      </c>
      <c r="D4741" t="s">
        <v>204</v>
      </c>
      <c r="E4741" s="361" t="s">
        <v>2104</v>
      </c>
    </row>
    <row r="4742" spans="1:5" x14ac:dyDescent="0.25">
      <c r="A4742">
        <v>43499</v>
      </c>
      <c r="B4742" t="s">
        <v>9179</v>
      </c>
      <c r="C4742" t="s">
        <v>220</v>
      </c>
      <c r="D4742" t="s">
        <v>204</v>
      </c>
      <c r="E4742" s="361" t="s">
        <v>2105</v>
      </c>
    </row>
    <row r="4743" spans="1:5" x14ac:dyDescent="0.25">
      <c r="A4743">
        <v>43500</v>
      </c>
      <c r="B4743" t="s">
        <v>9180</v>
      </c>
      <c r="C4743" t="s">
        <v>220</v>
      </c>
      <c r="D4743" t="s">
        <v>204</v>
      </c>
      <c r="E4743" s="361" t="s">
        <v>2106</v>
      </c>
    </row>
    <row r="4744" spans="1:5" x14ac:dyDescent="0.25">
      <c r="A4744">
        <v>43501</v>
      </c>
      <c r="B4744" t="s">
        <v>9181</v>
      </c>
      <c r="C4744" t="s">
        <v>220</v>
      </c>
      <c r="D4744" t="s">
        <v>204</v>
      </c>
      <c r="E4744" s="361" t="s">
        <v>2095</v>
      </c>
    </row>
    <row r="4745" spans="1:5" x14ac:dyDescent="0.25">
      <c r="A4745">
        <v>43502</v>
      </c>
      <c r="B4745" t="s">
        <v>9182</v>
      </c>
      <c r="C4745" t="s">
        <v>220</v>
      </c>
      <c r="D4745" t="s">
        <v>204</v>
      </c>
      <c r="E4745" s="361" t="s">
        <v>2107</v>
      </c>
    </row>
    <row r="4746" spans="1:5" x14ac:dyDescent="0.25">
      <c r="A4746">
        <v>43503</v>
      </c>
      <c r="B4746" t="s">
        <v>9183</v>
      </c>
      <c r="C4746" t="s">
        <v>220</v>
      </c>
      <c r="D4746" t="s">
        <v>204</v>
      </c>
      <c r="E4746" s="361" t="s">
        <v>2108</v>
      </c>
    </row>
    <row r="4747" spans="1:5" x14ac:dyDescent="0.25">
      <c r="A4747">
        <v>43504</v>
      </c>
      <c r="B4747" t="s">
        <v>9184</v>
      </c>
      <c r="C4747" t="s">
        <v>220</v>
      </c>
      <c r="D4747" t="s">
        <v>204</v>
      </c>
      <c r="E4747" s="361" t="s">
        <v>2109</v>
      </c>
    </row>
    <row r="4748" spans="1:5" x14ac:dyDescent="0.25">
      <c r="A4748">
        <v>43505</v>
      </c>
      <c r="B4748" t="s">
        <v>9185</v>
      </c>
      <c r="C4748" t="s">
        <v>220</v>
      </c>
      <c r="D4748" t="s">
        <v>204</v>
      </c>
      <c r="E4748" s="361" t="s">
        <v>2110</v>
      </c>
    </row>
    <row r="4749" spans="1:5" x14ac:dyDescent="0.25">
      <c r="A4749">
        <v>43543</v>
      </c>
      <c r="B4749" t="s">
        <v>9186</v>
      </c>
      <c r="C4749" t="s">
        <v>208</v>
      </c>
      <c r="D4749" t="s">
        <v>209</v>
      </c>
      <c r="E4749" s="361" t="s">
        <v>2111</v>
      </c>
    </row>
    <row r="4750" spans="1:5" x14ac:dyDescent="0.25">
      <c r="A4750">
        <v>43575</v>
      </c>
      <c r="B4750" t="s">
        <v>9187</v>
      </c>
      <c r="C4750" t="s">
        <v>208</v>
      </c>
      <c r="D4750" t="s">
        <v>206</v>
      </c>
      <c r="E4750" s="361" t="s">
        <v>9188</v>
      </c>
    </row>
    <row r="4751" spans="1:5" x14ac:dyDescent="0.25">
      <c r="A4751">
        <v>43577</v>
      </c>
      <c r="B4751" t="s">
        <v>9189</v>
      </c>
      <c r="C4751" t="s">
        <v>208</v>
      </c>
      <c r="D4751" t="s">
        <v>206</v>
      </c>
      <c r="E4751" s="361" t="s">
        <v>9190</v>
      </c>
    </row>
    <row r="4752" spans="1:5" x14ac:dyDescent="0.25">
      <c r="A4752">
        <v>43583</v>
      </c>
      <c r="B4752" t="s">
        <v>9191</v>
      </c>
      <c r="C4752" t="s">
        <v>208</v>
      </c>
      <c r="D4752" t="s">
        <v>206</v>
      </c>
      <c r="E4752" s="361" t="s">
        <v>1479</v>
      </c>
    </row>
    <row r="4753" spans="1:5" x14ac:dyDescent="0.25">
      <c r="A4753">
        <v>43586</v>
      </c>
      <c r="B4753" t="s">
        <v>9192</v>
      </c>
      <c r="C4753" t="s">
        <v>208</v>
      </c>
      <c r="D4753" t="s">
        <v>206</v>
      </c>
      <c r="E4753" s="361" t="s">
        <v>3248</v>
      </c>
    </row>
    <row r="4754" spans="1:5" x14ac:dyDescent="0.25">
      <c r="A4754">
        <v>43587</v>
      </c>
      <c r="B4754" t="s">
        <v>9193</v>
      </c>
      <c r="C4754" t="s">
        <v>208</v>
      </c>
      <c r="D4754" t="s">
        <v>206</v>
      </c>
      <c r="E4754" s="361" t="s">
        <v>9194</v>
      </c>
    </row>
    <row r="4755" spans="1:5" x14ac:dyDescent="0.25">
      <c r="A4755">
        <v>43589</v>
      </c>
      <c r="B4755" t="s">
        <v>9195</v>
      </c>
      <c r="C4755" t="s">
        <v>208</v>
      </c>
      <c r="D4755" t="s">
        <v>206</v>
      </c>
      <c r="E4755" s="361" t="s">
        <v>9196</v>
      </c>
    </row>
    <row r="4756" spans="1:5" x14ac:dyDescent="0.25">
      <c r="A4756">
        <v>43590</v>
      </c>
      <c r="B4756" t="s">
        <v>9197</v>
      </c>
      <c r="C4756" t="s">
        <v>208</v>
      </c>
      <c r="D4756" t="s">
        <v>206</v>
      </c>
      <c r="E4756" s="361" t="s">
        <v>9198</v>
      </c>
    </row>
    <row r="4757" spans="1:5" x14ac:dyDescent="0.25">
      <c r="A4757">
        <v>43595</v>
      </c>
      <c r="B4757" t="s">
        <v>9199</v>
      </c>
      <c r="C4757" t="s">
        <v>208</v>
      </c>
      <c r="D4757" t="s">
        <v>206</v>
      </c>
      <c r="E4757" s="361" t="s">
        <v>5018</v>
      </c>
    </row>
    <row r="4758" spans="1:5" x14ac:dyDescent="0.25">
      <c r="A4758">
        <v>43596</v>
      </c>
      <c r="B4758" t="s">
        <v>9200</v>
      </c>
      <c r="C4758" t="s">
        <v>208</v>
      </c>
      <c r="D4758" t="s">
        <v>206</v>
      </c>
      <c r="E4758" s="361" t="s">
        <v>646</v>
      </c>
    </row>
    <row r="4759" spans="1:5" x14ac:dyDescent="0.25">
      <c r="A4759">
        <v>43600</v>
      </c>
      <c r="B4759" t="s">
        <v>9201</v>
      </c>
      <c r="C4759" t="s">
        <v>208</v>
      </c>
      <c r="D4759" t="s">
        <v>206</v>
      </c>
      <c r="E4759" s="361" t="s">
        <v>9202</v>
      </c>
    </row>
    <row r="4760" spans="1:5" x14ac:dyDescent="0.25">
      <c r="A4760">
        <v>43601</v>
      </c>
      <c r="B4760" t="s">
        <v>9203</v>
      </c>
      <c r="C4760" t="s">
        <v>208</v>
      </c>
      <c r="D4760" t="s">
        <v>206</v>
      </c>
      <c r="E4760" s="361" t="s">
        <v>9204</v>
      </c>
    </row>
    <row r="4761" spans="1:5" x14ac:dyDescent="0.25">
      <c r="A4761">
        <v>43603</v>
      </c>
      <c r="B4761" t="s">
        <v>9205</v>
      </c>
      <c r="C4761" t="s">
        <v>208</v>
      </c>
      <c r="D4761" t="s">
        <v>206</v>
      </c>
      <c r="E4761" s="361" t="s">
        <v>9206</v>
      </c>
    </row>
    <row r="4762" spans="1:5" x14ac:dyDescent="0.25">
      <c r="A4762">
        <v>43604</v>
      </c>
      <c r="B4762" t="s">
        <v>9207</v>
      </c>
      <c r="C4762" t="s">
        <v>208</v>
      </c>
      <c r="D4762" t="s">
        <v>206</v>
      </c>
      <c r="E4762" s="361" t="s">
        <v>9208</v>
      </c>
    </row>
    <row r="4763" spans="1:5" x14ac:dyDescent="0.25">
      <c r="A4763">
        <v>43605</v>
      </c>
      <c r="B4763" t="s">
        <v>9209</v>
      </c>
      <c r="C4763" t="s">
        <v>213</v>
      </c>
      <c r="D4763" t="s">
        <v>206</v>
      </c>
      <c r="E4763" s="361" t="s">
        <v>9210</v>
      </c>
    </row>
    <row r="4764" spans="1:5" x14ac:dyDescent="0.25">
      <c r="A4764">
        <v>43606</v>
      </c>
      <c r="B4764" t="s">
        <v>9211</v>
      </c>
      <c r="C4764" t="s">
        <v>208</v>
      </c>
      <c r="D4764" t="s">
        <v>206</v>
      </c>
      <c r="E4764" s="361" t="s">
        <v>1709</v>
      </c>
    </row>
    <row r="4765" spans="1:5" x14ac:dyDescent="0.25">
      <c r="A4765">
        <v>43607</v>
      </c>
      <c r="B4765" t="s">
        <v>9212</v>
      </c>
      <c r="C4765" t="s">
        <v>216</v>
      </c>
      <c r="D4765" t="s">
        <v>206</v>
      </c>
      <c r="E4765" s="361" t="s">
        <v>9213</v>
      </c>
    </row>
    <row r="4766" spans="1:5" x14ac:dyDescent="0.25">
      <c r="A4766">
        <v>43608</v>
      </c>
      <c r="B4766" t="s">
        <v>9214</v>
      </c>
      <c r="C4766" t="s">
        <v>208</v>
      </c>
      <c r="D4766" t="s">
        <v>206</v>
      </c>
      <c r="E4766" s="361" t="s">
        <v>5148</v>
      </c>
    </row>
    <row r="4767" spans="1:5" x14ac:dyDescent="0.25">
      <c r="A4767">
        <v>43609</v>
      </c>
      <c r="B4767" t="s">
        <v>9215</v>
      </c>
      <c r="C4767" t="s">
        <v>208</v>
      </c>
      <c r="D4767" t="s">
        <v>206</v>
      </c>
      <c r="E4767" s="361" t="s">
        <v>5154</v>
      </c>
    </row>
    <row r="4768" spans="1:5" x14ac:dyDescent="0.25">
      <c r="A4768">
        <v>43610</v>
      </c>
      <c r="B4768" t="s">
        <v>9216</v>
      </c>
      <c r="C4768" t="s">
        <v>216</v>
      </c>
      <c r="D4768" t="s">
        <v>206</v>
      </c>
      <c r="E4768" s="361" t="s">
        <v>9217</v>
      </c>
    </row>
    <row r="4769" spans="1:5" x14ac:dyDescent="0.25">
      <c r="A4769">
        <v>43611</v>
      </c>
      <c r="B4769" t="s">
        <v>9218</v>
      </c>
      <c r="C4769" t="s">
        <v>216</v>
      </c>
      <c r="D4769" t="s">
        <v>206</v>
      </c>
      <c r="E4769" s="361" t="s">
        <v>9219</v>
      </c>
    </row>
    <row r="4770" spans="1:5" x14ac:dyDescent="0.25">
      <c r="A4770">
        <v>43612</v>
      </c>
      <c r="B4770" t="s">
        <v>9220</v>
      </c>
      <c r="C4770" t="s">
        <v>216</v>
      </c>
      <c r="D4770" t="s">
        <v>206</v>
      </c>
      <c r="E4770" s="361" t="s">
        <v>5530</v>
      </c>
    </row>
    <row r="4771" spans="1:5" x14ac:dyDescent="0.25">
      <c r="A4771">
        <v>43613</v>
      </c>
      <c r="B4771" t="s">
        <v>9221</v>
      </c>
      <c r="C4771" t="s">
        <v>216</v>
      </c>
      <c r="D4771" t="s">
        <v>206</v>
      </c>
      <c r="E4771" s="361" t="s">
        <v>9222</v>
      </c>
    </row>
    <row r="4772" spans="1:5" x14ac:dyDescent="0.25">
      <c r="A4772">
        <v>43614</v>
      </c>
      <c r="B4772" t="s">
        <v>9223</v>
      </c>
      <c r="C4772" t="s">
        <v>213</v>
      </c>
      <c r="D4772" t="s">
        <v>206</v>
      </c>
      <c r="E4772" s="361" t="s">
        <v>1849</v>
      </c>
    </row>
    <row r="4773" spans="1:5" x14ac:dyDescent="0.25">
      <c r="A4773">
        <v>43617</v>
      </c>
      <c r="B4773" t="s">
        <v>9224</v>
      </c>
      <c r="C4773" t="s">
        <v>207</v>
      </c>
      <c r="D4773" t="s">
        <v>206</v>
      </c>
      <c r="E4773" s="361" t="s">
        <v>1423</v>
      </c>
    </row>
    <row r="4774" spans="1:5" x14ac:dyDescent="0.25">
      <c r="A4774">
        <v>43618</v>
      </c>
      <c r="B4774" t="s">
        <v>9225</v>
      </c>
      <c r="C4774" t="s">
        <v>203</v>
      </c>
      <c r="D4774" t="s">
        <v>206</v>
      </c>
      <c r="E4774" s="361" t="s">
        <v>3838</v>
      </c>
    </row>
    <row r="4775" spans="1:5" x14ac:dyDescent="0.25">
      <c r="A4775">
        <v>43621</v>
      </c>
      <c r="B4775" t="s">
        <v>9226</v>
      </c>
      <c r="C4775" t="s">
        <v>208</v>
      </c>
      <c r="D4775" t="s">
        <v>206</v>
      </c>
      <c r="E4775" s="361" t="s">
        <v>9227</v>
      </c>
    </row>
    <row r="4776" spans="1:5" x14ac:dyDescent="0.25">
      <c r="A4776">
        <v>43624</v>
      </c>
      <c r="B4776" t="s">
        <v>9228</v>
      </c>
      <c r="C4776" t="s">
        <v>207</v>
      </c>
      <c r="D4776" t="s">
        <v>206</v>
      </c>
      <c r="E4776" s="361" t="s">
        <v>2116</v>
      </c>
    </row>
    <row r="4777" spans="1:5" x14ac:dyDescent="0.25">
      <c r="A4777">
        <v>43625</v>
      </c>
      <c r="B4777" t="s">
        <v>9229</v>
      </c>
      <c r="C4777" t="s">
        <v>207</v>
      </c>
      <c r="D4777" t="s">
        <v>206</v>
      </c>
      <c r="E4777" s="361" t="s">
        <v>9230</v>
      </c>
    </row>
    <row r="4778" spans="1:5" x14ac:dyDescent="0.25">
      <c r="A4778">
        <v>43626</v>
      </c>
      <c r="B4778" t="s">
        <v>9231</v>
      </c>
      <c r="C4778" t="s">
        <v>203</v>
      </c>
      <c r="D4778" t="s">
        <v>204</v>
      </c>
      <c r="E4778" s="361" t="s">
        <v>834</v>
      </c>
    </row>
    <row r="4779" spans="1:5" x14ac:dyDescent="0.25">
      <c r="A4779">
        <v>43628</v>
      </c>
      <c r="B4779" t="s">
        <v>9232</v>
      </c>
      <c r="C4779" t="s">
        <v>208</v>
      </c>
      <c r="D4779" t="s">
        <v>206</v>
      </c>
      <c r="E4779" s="361" t="s">
        <v>9233</v>
      </c>
    </row>
    <row r="4780" spans="1:5" x14ac:dyDescent="0.25">
      <c r="A4780">
        <v>43647</v>
      </c>
      <c r="B4780" t="s">
        <v>9234</v>
      </c>
      <c r="C4780" t="s">
        <v>207</v>
      </c>
      <c r="D4780" t="s">
        <v>206</v>
      </c>
      <c r="E4780" s="361" t="s">
        <v>1446</v>
      </c>
    </row>
    <row r="4781" spans="1:5" x14ac:dyDescent="0.25">
      <c r="A4781">
        <v>43648</v>
      </c>
      <c r="B4781" t="s">
        <v>9235</v>
      </c>
      <c r="C4781" t="s">
        <v>207</v>
      </c>
      <c r="D4781" t="s">
        <v>206</v>
      </c>
      <c r="E4781" s="361" t="s">
        <v>1526</v>
      </c>
    </row>
    <row r="4782" spans="1:5" x14ac:dyDescent="0.25">
      <c r="A4782">
        <v>43649</v>
      </c>
      <c r="B4782" t="s">
        <v>9236</v>
      </c>
      <c r="C4782" t="s">
        <v>207</v>
      </c>
      <c r="D4782" t="s">
        <v>206</v>
      </c>
      <c r="E4782" s="361" t="s">
        <v>2134</v>
      </c>
    </row>
    <row r="4783" spans="1:5" x14ac:dyDescent="0.25">
      <c r="A4783">
        <v>43650</v>
      </c>
      <c r="B4783" t="s">
        <v>9237</v>
      </c>
      <c r="C4783" t="s">
        <v>207</v>
      </c>
      <c r="D4783" t="s">
        <v>206</v>
      </c>
      <c r="E4783" s="361" t="s">
        <v>9238</v>
      </c>
    </row>
    <row r="4784" spans="1:5" x14ac:dyDescent="0.25">
      <c r="A4784">
        <v>43651</v>
      </c>
      <c r="B4784" t="s">
        <v>9239</v>
      </c>
      <c r="C4784" t="s">
        <v>203</v>
      </c>
      <c r="D4784" t="s">
        <v>206</v>
      </c>
      <c r="E4784" s="361" t="s">
        <v>626</v>
      </c>
    </row>
    <row r="4785" spans="1:5" x14ac:dyDescent="0.25">
      <c r="A4785">
        <v>43652</v>
      </c>
      <c r="B4785" t="s">
        <v>9240</v>
      </c>
      <c r="C4785" t="s">
        <v>203</v>
      </c>
      <c r="D4785" t="s">
        <v>206</v>
      </c>
      <c r="E4785" s="361" t="s">
        <v>9241</v>
      </c>
    </row>
    <row r="4786" spans="1:5" x14ac:dyDescent="0.25">
      <c r="A4786">
        <v>43653</v>
      </c>
      <c r="B4786" t="s">
        <v>9242</v>
      </c>
      <c r="C4786" t="s">
        <v>207</v>
      </c>
      <c r="D4786" t="s">
        <v>206</v>
      </c>
      <c r="E4786" s="361" t="s">
        <v>9243</v>
      </c>
    </row>
    <row r="4787" spans="1:5" x14ac:dyDescent="0.25">
      <c r="A4787">
        <v>43657</v>
      </c>
      <c r="B4787" t="s">
        <v>9244</v>
      </c>
      <c r="C4787" t="s">
        <v>213</v>
      </c>
      <c r="D4787" t="s">
        <v>206</v>
      </c>
      <c r="E4787" s="361" t="s">
        <v>817</v>
      </c>
    </row>
    <row r="4788" spans="1:5" x14ac:dyDescent="0.25">
      <c r="A4788">
        <v>43663</v>
      </c>
      <c r="B4788" t="s">
        <v>9245</v>
      </c>
      <c r="C4788" t="s">
        <v>203</v>
      </c>
      <c r="D4788" t="s">
        <v>206</v>
      </c>
      <c r="E4788" s="361" t="s">
        <v>470</v>
      </c>
    </row>
    <row r="4789" spans="1:5" x14ac:dyDescent="0.25">
      <c r="A4789">
        <v>43664</v>
      </c>
      <c r="B4789" t="s">
        <v>9246</v>
      </c>
      <c r="C4789" t="s">
        <v>203</v>
      </c>
      <c r="D4789" t="s">
        <v>206</v>
      </c>
      <c r="E4789" s="361" t="s">
        <v>3262</v>
      </c>
    </row>
    <row r="4790" spans="1:5" x14ac:dyDescent="0.25">
      <c r="A4790">
        <v>43665</v>
      </c>
      <c r="B4790" t="s">
        <v>9247</v>
      </c>
      <c r="C4790" t="s">
        <v>203</v>
      </c>
      <c r="D4790" t="s">
        <v>206</v>
      </c>
      <c r="E4790" s="361" t="s">
        <v>4102</v>
      </c>
    </row>
    <row r="4791" spans="1:5" x14ac:dyDescent="0.25">
      <c r="A4791">
        <v>43667</v>
      </c>
      <c r="B4791" t="s">
        <v>9248</v>
      </c>
      <c r="C4791" t="s">
        <v>203</v>
      </c>
      <c r="D4791" t="s">
        <v>206</v>
      </c>
      <c r="E4791" s="361" t="s">
        <v>9249</v>
      </c>
    </row>
    <row r="4792" spans="1:5" x14ac:dyDescent="0.25">
      <c r="A4792">
        <v>43668</v>
      </c>
      <c r="B4792" t="s">
        <v>9250</v>
      </c>
      <c r="C4792" t="s">
        <v>203</v>
      </c>
      <c r="D4792" t="s">
        <v>206</v>
      </c>
      <c r="E4792" s="361" t="s">
        <v>1565</v>
      </c>
    </row>
    <row r="4793" spans="1:5" x14ac:dyDescent="0.25">
      <c r="A4793">
        <v>43677</v>
      </c>
      <c r="B4793" t="s">
        <v>9251</v>
      </c>
      <c r="C4793" t="s">
        <v>214</v>
      </c>
      <c r="D4793" t="s">
        <v>206</v>
      </c>
      <c r="E4793" s="361" t="s">
        <v>9252</v>
      </c>
    </row>
    <row r="4794" spans="1:5" x14ac:dyDescent="0.25">
      <c r="A4794">
        <v>43678</v>
      </c>
      <c r="B4794" t="s">
        <v>9253</v>
      </c>
      <c r="C4794" t="s">
        <v>214</v>
      </c>
      <c r="D4794" t="s">
        <v>206</v>
      </c>
      <c r="E4794" s="361" t="s">
        <v>9254</v>
      </c>
    </row>
    <row r="4795" spans="1:5" x14ac:dyDescent="0.25">
      <c r="A4795">
        <v>43679</v>
      </c>
      <c r="B4795" t="s">
        <v>9255</v>
      </c>
      <c r="C4795" t="s">
        <v>214</v>
      </c>
      <c r="D4795" t="s">
        <v>206</v>
      </c>
      <c r="E4795" s="361" t="s">
        <v>1994</v>
      </c>
    </row>
    <row r="4796" spans="1:5" x14ac:dyDescent="0.25">
      <c r="A4796">
        <v>43680</v>
      </c>
      <c r="B4796" t="s">
        <v>9256</v>
      </c>
      <c r="C4796" t="s">
        <v>214</v>
      </c>
      <c r="D4796" t="s">
        <v>206</v>
      </c>
      <c r="E4796" s="361" t="s">
        <v>9257</v>
      </c>
    </row>
    <row r="4797" spans="1:5" x14ac:dyDescent="0.25">
      <c r="A4797">
        <v>43681</v>
      </c>
      <c r="B4797" t="s">
        <v>9258</v>
      </c>
      <c r="C4797" t="s">
        <v>214</v>
      </c>
      <c r="D4797" t="s">
        <v>204</v>
      </c>
      <c r="E4797" s="361" t="s">
        <v>9259</v>
      </c>
    </row>
    <row r="4798" spans="1:5" x14ac:dyDescent="0.25">
      <c r="A4798">
        <v>43682</v>
      </c>
      <c r="B4798" t="s">
        <v>9260</v>
      </c>
      <c r="C4798" t="s">
        <v>214</v>
      </c>
      <c r="D4798" t="s">
        <v>206</v>
      </c>
      <c r="E4798" s="361" t="s">
        <v>9261</v>
      </c>
    </row>
    <row r="4799" spans="1:5" x14ac:dyDescent="0.25">
      <c r="A4799">
        <v>43692</v>
      </c>
      <c r="B4799" t="s">
        <v>9262</v>
      </c>
      <c r="C4799" t="s">
        <v>203</v>
      </c>
      <c r="D4799" t="s">
        <v>206</v>
      </c>
      <c r="E4799" s="361" t="s">
        <v>470</v>
      </c>
    </row>
    <row r="4800" spans="1:5" x14ac:dyDescent="0.25">
      <c r="A4800">
        <v>43701</v>
      </c>
      <c r="B4800" t="s">
        <v>9263</v>
      </c>
      <c r="C4800" t="s">
        <v>203</v>
      </c>
      <c r="D4800" t="s">
        <v>204</v>
      </c>
      <c r="E4800" s="361" t="s">
        <v>2121</v>
      </c>
    </row>
    <row r="4801" spans="1:5" x14ac:dyDescent="0.25">
      <c r="A4801">
        <v>43740</v>
      </c>
      <c r="B4801" t="s">
        <v>9264</v>
      </c>
      <c r="C4801" t="s">
        <v>214</v>
      </c>
      <c r="D4801" t="s">
        <v>206</v>
      </c>
      <c r="E4801" s="361" t="s">
        <v>1077</v>
      </c>
    </row>
    <row r="4802" spans="1:5" x14ac:dyDescent="0.25">
      <c r="A4802">
        <v>43741</v>
      </c>
      <c r="B4802" t="s">
        <v>9265</v>
      </c>
      <c r="C4802" t="s">
        <v>214</v>
      </c>
      <c r="D4802" t="s">
        <v>206</v>
      </c>
      <c r="E4802" s="361" t="s">
        <v>9266</v>
      </c>
    </row>
    <row r="4803" spans="1:5" x14ac:dyDescent="0.25">
      <c r="A4803">
        <v>43742</v>
      </c>
      <c r="B4803" t="s">
        <v>9267</v>
      </c>
      <c r="C4803" t="s">
        <v>214</v>
      </c>
      <c r="D4803" t="s">
        <v>206</v>
      </c>
      <c r="E4803" s="361" t="s">
        <v>813</v>
      </c>
    </row>
    <row r="4804" spans="1:5" x14ac:dyDescent="0.25">
      <c r="A4804">
        <v>43776</v>
      </c>
      <c r="B4804" t="s">
        <v>9268</v>
      </c>
      <c r="C4804" t="s">
        <v>207</v>
      </c>
      <c r="D4804" t="s">
        <v>206</v>
      </c>
      <c r="E4804" s="361" t="s">
        <v>4388</v>
      </c>
    </row>
    <row r="4805" spans="1:5" x14ac:dyDescent="0.25">
      <c r="A4805">
        <v>43777</v>
      </c>
      <c r="B4805" t="s">
        <v>9269</v>
      </c>
      <c r="C4805" t="s">
        <v>208</v>
      </c>
      <c r="D4805" t="s">
        <v>206</v>
      </c>
      <c r="E4805" s="361" t="s">
        <v>9270</v>
      </c>
    </row>
    <row r="4806" spans="1:5" x14ac:dyDescent="0.25">
      <c r="A4806">
        <v>43832</v>
      </c>
      <c r="B4806" t="s">
        <v>9271</v>
      </c>
      <c r="C4806" t="s">
        <v>213</v>
      </c>
      <c r="D4806" t="s">
        <v>206</v>
      </c>
      <c r="E4806" s="361" t="s">
        <v>9272</v>
      </c>
    </row>
    <row r="4807" spans="1:5" x14ac:dyDescent="0.25">
      <c r="A4807">
        <v>43833</v>
      </c>
      <c r="B4807" t="s">
        <v>9273</v>
      </c>
      <c r="C4807" t="s">
        <v>213</v>
      </c>
      <c r="D4807" t="s">
        <v>206</v>
      </c>
      <c r="E4807" s="361" t="s">
        <v>9274</v>
      </c>
    </row>
    <row r="4808" spans="1:5" x14ac:dyDescent="0.25">
      <c r="A4808">
        <v>43834</v>
      </c>
      <c r="B4808" t="s">
        <v>9275</v>
      </c>
      <c r="C4808" t="s">
        <v>213</v>
      </c>
      <c r="D4808" t="s">
        <v>206</v>
      </c>
      <c r="E4808" s="361" t="s">
        <v>9276</v>
      </c>
    </row>
    <row r="4809" spans="1:5" x14ac:dyDescent="0.25">
      <c r="A4809">
        <v>43835</v>
      </c>
      <c r="B4809" t="s">
        <v>9277</v>
      </c>
      <c r="C4809" t="s">
        <v>213</v>
      </c>
      <c r="D4809" t="s">
        <v>206</v>
      </c>
      <c r="E4809" s="361" t="s">
        <v>691</v>
      </c>
    </row>
    <row r="4810" spans="1:5" x14ac:dyDescent="0.25">
      <c r="A4810">
        <v>43836</v>
      </c>
      <c r="B4810" t="s">
        <v>9278</v>
      </c>
      <c r="C4810" t="s">
        <v>208</v>
      </c>
      <c r="D4810" t="s">
        <v>209</v>
      </c>
      <c r="E4810" s="361" t="s">
        <v>2124</v>
      </c>
    </row>
    <row r="4811" spans="1:5" x14ac:dyDescent="0.25">
      <c r="A4811">
        <v>43837</v>
      </c>
      <c r="B4811" t="s">
        <v>9279</v>
      </c>
      <c r="C4811" t="s">
        <v>208</v>
      </c>
      <c r="D4811" t="s">
        <v>209</v>
      </c>
      <c r="E4811" s="361" t="s">
        <v>2125</v>
      </c>
    </row>
    <row r="4812" spans="1:5" x14ac:dyDescent="0.25">
      <c r="A4812">
        <v>43838</v>
      </c>
      <c r="B4812" t="s">
        <v>9280</v>
      </c>
      <c r="C4812" t="s">
        <v>208</v>
      </c>
      <c r="D4812" t="s">
        <v>206</v>
      </c>
      <c r="E4812" s="361" t="s">
        <v>9281</v>
      </c>
    </row>
    <row r="4813" spans="1:5" x14ac:dyDescent="0.25">
      <c r="A4813">
        <v>43971</v>
      </c>
      <c r="B4813" t="s">
        <v>9282</v>
      </c>
      <c r="C4813" t="s">
        <v>213</v>
      </c>
      <c r="D4813" t="s">
        <v>204</v>
      </c>
      <c r="E4813" s="361" t="s">
        <v>9283</v>
      </c>
    </row>
    <row r="4814" spans="1:5" x14ac:dyDescent="0.25">
      <c r="A4814">
        <v>43972</v>
      </c>
      <c r="B4814" t="s">
        <v>9284</v>
      </c>
      <c r="C4814" t="s">
        <v>213</v>
      </c>
      <c r="D4814" t="s">
        <v>206</v>
      </c>
      <c r="E4814" s="361" t="s">
        <v>1877</v>
      </c>
    </row>
    <row r="4815" spans="1:5" x14ac:dyDescent="0.25">
      <c r="A4815">
        <v>43973</v>
      </c>
      <c r="B4815" t="s">
        <v>9285</v>
      </c>
      <c r="C4815" t="s">
        <v>213</v>
      </c>
      <c r="D4815" t="s">
        <v>206</v>
      </c>
      <c r="E4815" s="361" t="s">
        <v>761</v>
      </c>
    </row>
    <row r="4816" spans="1:5" x14ac:dyDescent="0.25">
      <c r="A4816">
        <v>43977</v>
      </c>
      <c r="B4816" t="s">
        <v>9286</v>
      </c>
      <c r="C4816" t="s">
        <v>208</v>
      </c>
      <c r="D4816" t="s">
        <v>206</v>
      </c>
      <c r="E4816" s="361" t="s">
        <v>9287</v>
      </c>
    </row>
    <row r="4817" spans="1:5" x14ac:dyDescent="0.25">
      <c r="A4817">
        <v>43978</v>
      </c>
      <c r="B4817" t="s">
        <v>9288</v>
      </c>
      <c r="C4817" t="s">
        <v>208</v>
      </c>
      <c r="D4817" t="s">
        <v>206</v>
      </c>
      <c r="E4817" s="361" t="s">
        <v>9289</v>
      </c>
    </row>
    <row r="4818" spans="1:5" x14ac:dyDescent="0.25">
      <c r="A4818">
        <v>43979</v>
      </c>
      <c r="B4818" t="s">
        <v>9290</v>
      </c>
      <c r="C4818" t="s">
        <v>208</v>
      </c>
      <c r="D4818" t="s">
        <v>206</v>
      </c>
      <c r="E4818" s="361" t="s">
        <v>9291</v>
      </c>
    </row>
    <row r="4819" spans="1:5" x14ac:dyDescent="0.25">
      <c r="A4819">
        <v>43980</v>
      </c>
      <c r="B4819" t="s">
        <v>9292</v>
      </c>
      <c r="C4819" t="s">
        <v>208</v>
      </c>
      <c r="D4819" t="s">
        <v>206</v>
      </c>
      <c r="E4819" s="361" t="s">
        <v>9293</v>
      </c>
    </row>
    <row r="4820" spans="1:5" x14ac:dyDescent="0.25">
      <c r="A4820">
        <v>43981</v>
      </c>
      <c r="B4820" t="s">
        <v>9294</v>
      </c>
      <c r="C4820" t="s">
        <v>208</v>
      </c>
      <c r="D4820" t="s">
        <v>206</v>
      </c>
      <c r="E4820" s="361" t="s">
        <v>9295</v>
      </c>
    </row>
    <row r="4821" spans="1:5" x14ac:dyDescent="0.25">
      <c r="A4821">
        <v>43982</v>
      </c>
      <c r="B4821" t="s">
        <v>9296</v>
      </c>
      <c r="C4821" t="s">
        <v>208</v>
      </c>
      <c r="D4821" t="s">
        <v>206</v>
      </c>
      <c r="E4821" s="361" t="s">
        <v>9297</v>
      </c>
    </row>
    <row r="4822" spans="1:5" x14ac:dyDescent="0.25">
      <c r="A4822">
        <v>44019</v>
      </c>
      <c r="B4822" t="s">
        <v>9298</v>
      </c>
      <c r="C4822" t="s">
        <v>208</v>
      </c>
      <c r="D4822" t="s">
        <v>206</v>
      </c>
      <c r="E4822" s="361" t="s">
        <v>9299</v>
      </c>
    </row>
    <row r="4823" spans="1:5" x14ac:dyDescent="0.25">
      <c r="A4823">
        <v>44020</v>
      </c>
      <c r="B4823" t="s">
        <v>9300</v>
      </c>
      <c r="C4823" t="s">
        <v>208</v>
      </c>
      <c r="D4823" t="s">
        <v>206</v>
      </c>
      <c r="E4823" s="361" t="s">
        <v>9301</v>
      </c>
    </row>
    <row r="4824" spans="1:5" x14ac:dyDescent="0.25">
      <c r="A4824">
        <v>44045</v>
      </c>
      <c r="B4824" t="s">
        <v>9302</v>
      </c>
      <c r="C4824" t="s">
        <v>208</v>
      </c>
      <c r="D4824" t="s">
        <v>206</v>
      </c>
      <c r="E4824" s="361" t="s">
        <v>9303</v>
      </c>
    </row>
    <row r="4825" spans="1:5" x14ac:dyDescent="0.25">
      <c r="A4825">
        <v>44053</v>
      </c>
      <c r="B4825" t="s">
        <v>9304</v>
      </c>
      <c r="C4825" t="s">
        <v>208</v>
      </c>
      <c r="D4825" t="s">
        <v>206</v>
      </c>
      <c r="E4825" s="361" t="s">
        <v>9305</v>
      </c>
    </row>
    <row r="4826" spans="1:5" x14ac:dyDescent="0.25">
      <c r="A4826">
        <v>44054</v>
      </c>
      <c r="B4826" t="s">
        <v>9306</v>
      </c>
      <c r="C4826" t="s">
        <v>208</v>
      </c>
      <c r="D4826" t="s">
        <v>206</v>
      </c>
      <c r="E4826" s="361" t="s">
        <v>9307</v>
      </c>
    </row>
    <row r="4827" spans="1:5" x14ac:dyDescent="0.25">
      <c r="A4827">
        <v>44056</v>
      </c>
      <c r="B4827" t="s">
        <v>9308</v>
      </c>
      <c r="C4827" t="s">
        <v>208</v>
      </c>
      <c r="D4827" t="s">
        <v>209</v>
      </c>
      <c r="E4827" s="361" t="s">
        <v>9309</v>
      </c>
    </row>
    <row r="4828" spans="1:5" x14ac:dyDescent="0.25">
      <c r="A4828">
        <v>44057</v>
      </c>
      <c r="B4828" t="s">
        <v>9310</v>
      </c>
      <c r="C4828" t="s">
        <v>208</v>
      </c>
      <c r="D4828" t="s">
        <v>209</v>
      </c>
      <c r="E4828" s="361" t="s">
        <v>9311</v>
      </c>
    </row>
    <row r="4829" spans="1:5" x14ac:dyDescent="0.25">
      <c r="A4829">
        <v>44058</v>
      </c>
      <c r="B4829" t="s">
        <v>9312</v>
      </c>
      <c r="C4829" t="s">
        <v>208</v>
      </c>
      <c r="D4829" t="s">
        <v>209</v>
      </c>
      <c r="E4829" s="361" t="s">
        <v>9313</v>
      </c>
    </row>
    <row r="4830" spans="1:5" x14ac:dyDescent="0.25">
      <c r="A4830">
        <v>44059</v>
      </c>
      <c r="B4830" t="s">
        <v>9314</v>
      </c>
      <c r="C4830" t="s">
        <v>208</v>
      </c>
      <c r="D4830" t="s">
        <v>209</v>
      </c>
      <c r="E4830" s="361" t="s">
        <v>9315</v>
      </c>
    </row>
    <row r="4831" spans="1:5" x14ac:dyDescent="0.25">
      <c r="A4831">
        <v>44060</v>
      </c>
      <c r="B4831" t="s">
        <v>9316</v>
      </c>
      <c r="C4831" t="s">
        <v>208</v>
      </c>
      <c r="D4831" t="s">
        <v>209</v>
      </c>
      <c r="E4831" s="361" t="s">
        <v>9317</v>
      </c>
    </row>
    <row r="4832" spans="1:5" x14ac:dyDescent="0.25">
      <c r="A4832">
        <v>44061</v>
      </c>
      <c r="B4832" t="s">
        <v>9318</v>
      </c>
      <c r="C4832" t="s">
        <v>208</v>
      </c>
      <c r="D4832" t="s">
        <v>209</v>
      </c>
      <c r="E4832" s="361" t="s">
        <v>9319</v>
      </c>
    </row>
    <row r="4833" spans="1:5" x14ac:dyDescent="0.25">
      <c r="A4833">
        <v>44072</v>
      </c>
      <c r="B4833" t="s">
        <v>9320</v>
      </c>
      <c r="C4833" t="s">
        <v>207</v>
      </c>
      <c r="D4833" t="s">
        <v>206</v>
      </c>
      <c r="E4833" s="361" t="s">
        <v>9321</v>
      </c>
    </row>
    <row r="4834" spans="1:5" x14ac:dyDescent="0.25">
      <c r="A4834">
        <v>44073</v>
      </c>
      <c r="B4834" t="s">
        <v>9322</v>
      </c>
      <c r="C4834" t="s">
        <v>213</v>
      </c>
      <c r="D4834" t="s">
        <v>206</v>
      </c>
      <c r="E4834" s="361" t="s">
        <v>2128</v>
      </c>
    </row>
    <row r="4835" spans="1:5" x14ac:dyDescent="0.25">
      <c r="A4835">
        <v>44074</v>
      </c>
      <c r="B4835" t="s">
        <v>9323</v>
      </c>
      <c r="C4835" t="s">
        <v>207</v>
      </c>
      <c r="D4835" t="s">
        <v>206</v>
      </c>
      <c r="E4835" s="361" t="s">
        <v>9324</v>
      </c>
    </row>
    <row r="4836" spans="1:5" x14ac:dyDescent="0.25">
      <c r="A4836">
        <v>44171</v>
      </c>
      <c r="B4836" t="s">
        <v>9325</v>
      </c>
      <c r="C4836" t="s">
        <v>208</v>
      </c>
      <c r="D4836" t="s">
        <v>209</v>
      </c>
      <c r="E4836" s="361" t="s">
        <v>483</v>
      </c>
    </row>
    <row r="4837" spans="1:5" x14ac:dyDescent="0.25">
      <c r="A4837">
        <v>44172</v>
      </c>
      <c r="B4837" t="s">
        <v>9326</v>
      </c>
      <c r="C4837" t="s">
        <v>208</v>
      </c>
      <c r="D4837" t="s">
        <v>209</v>
      </c>
      <c r="E4837" s="361" t="s">
        <v>2129</v>
      </c>
    </row>
    <row r="4838" spans="1:5" x14ac:dyDescent="0.25">
      <c r="A4838">
        <v>44173</v>
      </c>
      <c r="B4838" t="s">
        <v>9327</v>
      </c>
      <c r="C4838" t="s">
        <v>208</v>
      </c>
      <c r="D4838" t="s">
        <v>206</v>
      </c>
      <c r="E4838" s="361" t="s">
        <v>946</v>
      </c>
    </row>
    <row r="4839" spans="1:5" x14ac:dyDescent="0.25">
      <c r="A4839">
        <v>44174</v>
      </c>
      <c r="B4839" t="s">
        <v>9328</v>
      </c>
      <c r="C4839" t="s">
        <v>208</v>
      </c>
      <c r="D4839" t="s">
        <v>206</v>
      </c>
      <c r="E4839" s="361" t="s">
        <v>9329</v>
      </c>
    </row>
    <row r="4840" spans="1:5" x14ac:dyDescent="0.25">
      <c r="A4840">
        <v>44175</v>
      </c>
      <c r="B4840" t="s">
        <v>9330</v>
      </c>
      <c r="C4840" t="s">
        <v>208</v>
      </c>
      <c r="D4840" t="s">
        <v>206</v>
      </c>
      <c r="E4840" s="361" t="s">
        <v>813</v>
      </c>
    </row>
    <row r="4841" spans="1:5" x14ac:dyDescent="0.25">
      <c r="A4841">
        <v>44176</v>
      </c>
      <c r="B4841" t="s">
        <v>9331</v>
      </c>
      <c r="C4841" t="s">
        <v>213</v>
      </c>
      <c r="D4841" t="s">
        <v>206</v>
      </c>
      <c r="E4841" s="361" t="s">
        <v>1225</v>
      </c>
    </row>
    <row r="4842" spans="1:5" x14ac:dyDescent="0.25">
      <c r="A4842">
        <v>44177</v>
      </c>
      <c r="B4842" t="s">
        <v>9332</v>
      </c>
      <c r="C4842" t="s">
        <v>208</v>
      </c>
      <c r="D4842" t="s">
        <v>206</v>
      </c>
      <c r="E4842" s="361" t="s">
        <v>5216</v>
      </c>
    </row>
    <row r="4843" spans="1:5" x14ac:dyDescent="0.25">
      <c r="A4843">
        <v>44247</v>
      </c>
      <c r="B4843" t="s">
        <v>9333</v>
      </c>
      <c r="C4843" t="s">
        <v>208</v>
      </c>
      <c r="D4843" t="s">
        <v>206</v>
      </c>
      <c r="E4843" s="361" t="s">
        <v>9334</v>
      </c>
    </row>
    <row r="4844" spans="1:5" x14ac:dyDescent="0.25">
      <c r="A4844">
        <v>44248</v>
      </c>
      <c r="B4844" t="s">
        <v>9335</v>
      </c>
      <c r="C4844" t="s">
        <v>208</v>
      </c>
      <c r="D4844" t="s">
        <v>206</v>
      </c>
      <c r="E4844" s="361" t="s">
        <v>900</v>
      </c>
    </row>
    <row r="4845" spans="1:5" x14ac:dyDescent="0.25">
      <c r="A4845">
        <v>44249</v>
      </c>
      <c r="B4845" t="s">
        <v>9336</v>
      </c>
      <c r="C4845" t="s">
        <v>208</v>
      </c>
      <c r="D4845" t="s">
        <v>206</v>
      </c>
      <c r="E4845" s="361" t="s">
        <v>9337</v>
      </c>
    </row>
    <row r="4846" spans="1:5" x14ac:dyDescent="0.25">
      <c r="A4846">
        <v>44250</v>
      </c>
      <c r="B4846" t="s">
        <v>9338</v>
      </c>
      <c r="C4846" t="s">
        <v>208</v>
      </c>
      <c r="D4846" t="s">
        <v>206</v>
      </c>
      <c r="E4846" s="361" t="s">
        <v>9339</v>
      </c>
    </row>
    <row r="4847" spans="1:5" x14ac:dyDescent="0.25">
      <c r="A4847">
        <v>44251</v>
      </c>
      <c r="B4847" t="s">
        <v>9340</v>
      </c>
      <c r="C4847" t="s">
        <v>208</v>
      </c>
      <c r="D4847" t="s">
        <v>206</v>
      </c>
      <c r="E4847" s="361" t="s">
        <v>9341</v>
      </c>
    </row>
    <row r="4848" spans="1:5" x14ac:dyDescent="0.25">
      <c r="A4848">
        <v>44252</v>
      </c>
      <c r="B4848" t="s">
        <v>9342</v>
      </c>
      <c r="C4848" t="s">
        <v>208</v>
      </c>
      <c r="D4848" t="s">
        <v>206</v>
      </c>
      <c r="E4848" s="361" t="s">
        <v>9343</v>
      </c>
    </row>
    <row r="4849" spans="1:5" x14ac:dyDescent="0.25">
      <c r="A4849">
        <v>44253</v>
      </c>
      <c r="B4849" t="s">
        <v>9344</v>
      </c>
      <c r="C4849" t="s">
        <v>208</v>
      </c>
      <c r="D4849" t="s">
        <v>206</v>
      </c>
      <c r="E4849" s="361" t="s">
        <v>9345</v>
      </c>
    </row>
    <row r="4850" spans="1:5" x14ac:dyDescent="0.25">
      <c r="A4850">
        <v>44254</v>
      </c>
      <c r="B4850" t="s">
        <v>9346</v>
      </c>
      <c r="C4850" t="s">
        <v>208</v>
      </c>
      <c r="D4850" t="s">
        <v>206</v>
      </c>
      <c r="E4850" s="361" t="s">
        <v>988</v>
      </c>
    </row>
    <row r="4851" spans="1:5" x14ac:dyDescent="0.25">
      <c r="A4851">
        <v>44255</v>
      </c>
      <c r="B4851" t="s">
        <v>9347</v>
      </c>
      <c r="C4851" t="s">
        <v>208</v>
      </c>
      <c r="D4851" t="s">
        <v>206</v>
      </c>
      <c r="E4851" s="361" t="s">
        <v>9348</v>
      </c>
    </row>
    <row r="4852" spans="1:5" x14ac:dyDescent="0.25">
      <c r="A4852">
        <v>44256</v>
      </c>
      <c r="B4852" t="s">
        <v>9349</v>
      </c>
      <c r="C4852" t="s">
        <v>208</v>
      </c>
      <c r="D4852" t="s">
        <v>206</v>
      </c>
      <c r="E4852" s="361" t="s">
        <v>9350</v>
      </c>
    </row>
    <row r="4853" spans="1:5" x14ac:dyDescent="0.25">
      <c r="A4853">
        <v>44257</v>
      </c>
      <c r="B4853" t="s">
        <v>9351</v>
      </c>
      <c r="C4853" t="s">
        <v>208</v>
      </c>
      <c r="D4853" t="s">
        <v>206</v>
      </c>
      <c r="E4853" s="361" t="s">
        <v>9352</v>
      </c>
    </row>
    <row r="4854" spans="1:5" x14ac:dyDescent="0.25">
      <c r="A4854">
        <v>44258</v>
      </c>
      <c r="B4854" t="s">
        <v>9353</v>
      </c>
      <c r="C4854" t="s">
        <v>208</v>
      </c>
      <c r="D4854" t="s">
        <v>206</v>
      </c>
      <c r="E4854" s="361" t="s">
        <v>9354</v>
      </c>
    </row>
    <row r="4855" spans="1:5" x14ac:dyDescent="0.25">
      <c r="A4855">
        <v>44259</v>
      </c>
      <c r="B4855" t="s">
        <v>9355</v>
      </c>
      <c r="C4855" t="s">
        <v>208</v>
      </c>
      <c r="D4855" t="s">
        <v>206</v>
      </c>
      <c r="E4855" s="361" t="s">
        <v>9356</v>
      </c>
    </row>
    <row r="4856" spans="1:5" x14ac:dyDescent="0.25">
      <c r="A4856">
        <v>44260</v>
      </c>
      <c r="B4856" t="s">
        <v>9357</v>
      </c>
      <c r="C4856" t="s">
        <v>213</v>
      </c>
      <c r="D4856" t="s">
        <v>206</v>
      </c>
      <c r="E4856" s="361" t="s">
        <v>9358</v>
      </c>
    </row>
    <row r="4857" spans="1:5" x14ac:dyDescent="0.25">
      <c r="A4857">
        <v>44261</v>
      </c>
      <c r="B4857" t="s">
        <v>9359</v>
      </c>
      <c r="C4857" t="s">
        <v>208</v>
      </c>
      <c r="D4857" t="s">
        <v>206</v>
      </c>
      <c r="E4857" s="361" t="s">
        <v>9360</v>
      </c>
    </row>
    <row r="4858" spans="1:5" x14ac:dyDescent="0.25">
      <c r="A4858">
        <v>44263</v>
      </c>
      <c r="B4858" t="s">
        <v>9361</v>
      </c>
      <c r="C4858" t="s">
        <v>208</v>
      </c>
      <c r="D4858" t="s">
        <v>206</v>
      </c>
      <c r="E4858" s="361" t="s">
        <v>5378</v>
      </c>
    </row>
    <row r="4859" spans="1:5" x14ac:dyDescent="0.25">
      <c r="A4859">
        <v>44315</v>
      </c>
      <c r="B4859" t="s">
        <v>9362</v>
      </c>
      <c r="C4859" t="s">
        <v>213</v>
      </c>
      <c r="D4859" t="s">
        <v>206</v>
      </c>
      <c r="E4859" s="361" t="s">
        <v>9363</v>
      </c>
    </row>
    <row r="4860" spans="1:5" x14ac:dyDescent="0.25">
      <c r="A4860">
        <v>44324</v>
      </c>
      <c r="B4860" t="s">
        <v>9364</v>
      </c>
      <c r="C4860" t="s">
        <v>203</v>
      </c>
      <c r="D4860" t="s">
        <v>206</v>
      </c>
      <c r="E4860" s="361" t="s">
        <v>1723</v>
      </c>
    </row>
    <row r="4861" spans="1:5" x14ac:dyDescent="0.25">
      <c r="A4861">
        <v>44326</v>
      </c>
      <c r="B4861" t="s">
        <v>9365</v>
      </c>
      <c r="C4861" t="s">
        <v>208</v>
      </c>
      <c r="D4861" t="s">
        <v>206</v>
      </c>
      <c r="E4861" s="361" t="s">
        <v>9366</v>
      </c>
    </row>
    <row r="4862" spans="1:5" x14ac:dyDescent="0.25">
      <c r="A4862">
        <v>44327</v>
      </c>
      <c r="B4862" t="s">
        <v>9367</v>
      </c>
      <c r="C4862" t="s">
        <v>207</v>
      </c>
      <c r="D4862" t="s">
        <v>206</v>
      </c>
      <c r="E4862" s="361" t="s">
        <v>9368</v>
      </c>
    </row>
    <row r="4863" spans="1:5" x14ac:dyDescent="0.25">
      <c r="A4863">
        <v>44329</v>
      </c>
      <c r="B4863" t="s">
        <v>9369</v>
      </c>
      <c r="C4863" t="s">
        <v>207</v>
      </c>
      <c r="D4863" t="s">
        <v>206</v>
      </c>
      <c r="E4863" s="361" t="s">
        <v>2132</v>
      </c>
    </row>
    <row r="4864" spans="1:5" x14ac:dyDescent="0.25">
      <c r="A4864">
        <v>44330</v>
      </c>
      <c r="B4864" t="s">
        <v>9370</v>
      </c>
      <c r="C4864" t="s">
        <v>207</v>
      </c>
      <c r="D4864" t="s">
        <v>206</v>
      </c>
      <c r="E4864" s="361" t="s">
        <v>2133</v>
      </c>
    </row>
    <row r="4865" spans="1:5" x14ac:dyDescent="0.25">
      <c r="A4865">
        <v>44331</v>
      </c>
      <c r="B4865" t="s">
        <v>9371</v>
      </c>
      <c r="C4865" t="s">
        <v>207</v>
      </c>
      <c r="D4865" t="s">
        <v>206</v>
      </c>
      <c r="E4865" s="361" t="s">
        <v>2134</v>
      </c>
    </row>
    <row r="4866" spans="1:5" x14ac:dyDescent="0.25">
      <c r="A4866">
        <v>44388</v>
      </c>
      <c r="B4866" t="s">
        <v>9372</v>
      </c>
      <c r="C4866" t="s">
        <v>213</v>
      </c>
      <c r="D4866" t="s">
        <v>206</v>
      </c>
      <c r="E4866" s="361" t="s">
        <v>2624</v>
      </c>
    </row>
    <row r="4867" spans="1:5" x14ac:dyDescent="0.25">
      <c r="A4867">
        <v>44389</v>
      </c>
      <c r="B4867" t="s">
        <v>9373</v>
      </c>
      <c r="C4867" t="s">
        <v>213</v>
      </c>
      <c r="D4867" t="s">
        <v>206</v>
      </c>
      <c r="E4867" s="361" t="s">
        <v>1833</v>
      </c>
    </row>
    <row r="4868" spans="1:5" x14ac:dyDescent="0.25">
      <c r="A4868">
        <v>44390</v>
      </c>
      <c r="B4868" t="s">
        <v>9374</v>
      </c>
      <c r="C4868" t="s">
        <v>213</v>
      </c>
      <c r="D4868" t="s">
        <v>206</v>
      </c>
      <c r="E4868" s="361" t="s">
        <v>9375</v>
      </c>
    </row>
    <row r="4869" spans="1:5" x14ac:dyDescent="0.25">
      <c r="A4869">
        <v>44391</v>
      </c>
      <c r="B4869" t="s">
        <v>9376</v>
      </c>
      <c r="C4869" t="s">
        <v>213</v>
      </c>
      <c r="D4869" t="s">
        <v>206</v>
      </c>
      <c r="E4869" s="361" t="s">
        <v>9377</v>
      </c>
    </row>
    <row r="4870" spans="1:5" x14ac:dyDescent="0.25">
      <c r="A4870">
        <v>44392</v>
      </c>
      <c r="B4870" t="s">
        <v>9378</v>
      </c>
      <c r="C4870" t="s">
        <v>213</v>
      </c>
      <c r="D4870" t="s">
        <v>206</v>
      </c>
      <c r="E4870" s="361" t="s">
        <v>9379</v>
      </c>
    </row>
    <row r="4871" spans="1:5" x14ac:dyDescent="0.25">
      <c r="A4871">
        <v>44396</v>
      </c>
      <c r="B4871" t="s">
        <v>9380</v>
      </c>
      <c r="C4871" t="s">
        <v>203</v>
      </c>
      <c r="D4871" t="s">
        <v>206</v>
      </c>
      <c r="E4871" s="361" t="s">
        <v>9381</v>
      </c>
    </row>
    <row r="4872" spans="1:5" x14ac:dyDescent="0.25">
      <c r="A4872">
        <v>44397</v>
      </c>
      <c r="B4872" t="s">
        <v>9382</v>
      </c>
      <c r="C4872" t="s">
        <v>213</v>
      </c>
      <c r="D4872" t="s">
        <v>206</v>
      </c>
      <c r="E4872" s="361" t="s">
        <v>608</v>
      </c>
    </row>
    <row r="4873" spans="1:5" x14ac:dyDescent="0.25">
      <c r="A4873">
        <v>44399</v>
      </c>
      <c r="B4873" t="s">
        <v>9383</v>
      </c>
      <c r="C4873" t="s">
        <v>208</v>
      </c>
      <c r="D4873" t="s">
        <v>206</v>
      </c>
      <c r="E4873" s="361" t="s">
        <v>9384</v>
      </c>
    </row>
    <row r="4874" spans="1:5" x14ac:dyDescent="0.25">
      <c r="A4874">
        <v>44400</v>
      </c>
      <c r="B4874" t="s">
        <v>9385</v>
      </c>
      <c r="C4874" t="s">
        <v>208</v>
      </c>
      <c r="D4874" t="s">
        <v>206</v>
      </c>
      <c r="E4874" s="361" t="s">
        <v>9386</v>
      </c>
    </row>
    <row r="4875" spans="1:5" x14ac:dyDescent="0.25">
      <c r="A4875">
        <v>44469</v>
      </c>
      <c r="B4875" t="s">
        <v>9387</v>
      </c>
      <c r="C4875" t="s">
        <v>208</v>
      </c>
      <c r="D4875" t="s">
        <v>209</v>
      </c>
      <c r="E4875" s="361" t="s">
        <v>9388</v>
      </c>
    </row>
    <row r="4876" spans="1:5" x14ac:dyDescent="0.25">
      <c r="A4876">
        <v>44470</v>
      </c>
      <c r="B4876" t="s">
        <v>9389</v>
      </c>
      <c r="C4876" t="s">
        <v>208</v>
      </c>
      <c r="D4876" t="s">
        <v>209</v>
      </c>
      <c r="E4876" s="361" t="s">
        <v>9390</v>
      </c>
    </row>
    <row r="4877" spans="1:5" x14ac:dyDescent="0.25">
      <c r="A4877">
        <v>44471</v>
      </c>
      <c r="B4877" t="s">
        <v>9391</v>
      </c>
      <c r="C4877" t="s">
        <v>208</v>
      </c>
      <c r="D4877" t="s">
        <v>209</v>
      </c>
      <c r="E4877" s="361" t="s">
        <v>9392</v>
      </c>
    </row>
    <row r="4878" spans="1:5" x14ac:dyDescent="0.25">
      <c r="A4878">
        <v>44472</v>
      </c>
      <c r="B4878" t="s">
        <v>9393</v>
      </c>
      <c r="C4878" t="s">
        <v>208</v>
      </c>
      <c r="D4878" t="s">
        <v>209</v>
      </c>
      <c r="E4878" s="361" t="s">
        <v>9394</v>
      </c>
    </row>
    <row r="4879" spans="1:5" x14ac:dyDescent="0.25">
      <c r="A4879">
        <v>44473</v>
      </c>
      <c r="B4879" t="s">
        <v>9395</v>
      </c>
      <c r="C4879" t="s">
        <v>208</v>
      </c>
      <c r="D4879" t="s">
        <v>209</v>
      </c>
      <c r="E4879" s="361" t="s">
        <v>9396</v>
      </c>
    </row>
    <row r="4880" spans="1:5" x14ac:dyDescent="0.25">
      <c r="A4880">
        <v>44474</v>
      </c>
      <c r="B4880" t="s">
        <v>9397</v>
      </c>
      <c r="C4880" t="s">
        <v>208</v>
      </c>
      <c r="D4880" t="s">
        <v>209</v>
      </c>
      <c r="E4880" s="361" t="s">
        <v>2136</v>
      </c>
    </row>
    <row r="4881" spans="1:5" x14ac:dyDescent="0.25">
      <c r="A4881">
        <v>44475</v>
      </c>
      <c r="B4881" t="s">
        <v>9398</v>
      </c>
      <c r="C4881" t="s">
        <v>208</v>
      </c>
      <c r="D4881" t="s">
        <v>209</v>
      </c>
      <c r="E4881" s="361" t="s">
        <v>2137</v>
      </c>
    </row>
    <row r="4882" spans="1:5" x14ac:dyDescent="0.25">
      <c r="A4882">
        <v>44476</v>
      </c>
      <c r="B4882" t="s">
        <v>9399</v>
      </c>
      <c r="C4882" t="s">
        <v>214</v>
      </c>
      <c r="D4882" t="s">
        <v>206</v>
      </c>
      <c r="E4882" s="361" t="s">
        <v>2138</v>
      </c>
    </row>
    <row r="4883" spans="1:5" x14ac:dyDescent="0.25">
      <c r="A4883">
        <v>44477</v>
      </c>
      <c r="B4883" t="s">
        <v>9400</v>
      </c>
      <c r="C4883" t="s">
        <v>203</v>
      </c>
      <c r="D4883" t="s">
        <v>206</v>
      </c>
      <c r="E4883" s="361" t="s">
        <v>2139</v>
      </c>
    </row>
    <row r="4884" spans="1:5" x14ac:dyDescent="0.25">
      <c r="A4884">
        <v>44478</v>
      </c>
      <c r="B4884" t="s">
        <v>9401</v>
      </c>
      <c r="C4884" t="s">
        <v>203</v>
      </c>
      <c r="D4884" t="s">
        <v>206</v>
      </c>
      <c r="E4884" s="361" t="s">
        <v>2139</v>
      </c>
    </row>
    <row r="4885" spans="1:5" x14ac:dyDescent="0.25">
      <c r="A4885">
        <v>44479</v>
      </c>
      <c r="B4885" t="s">
        <v>9402</v>
      </c>
      <c r="C4885" t="s">
        <v>203</v>
      </c>
      <c r="D4885" t="s">
        <v>206</v>
      </c>
      <c r="E4885" s="361" t="s">
        <v>1878</v>
      </c>
    </row>
    <row r="4886" spans="1:5" x14ac:dyDescent="0.25">
      <c r="A4886">
        <v>44480</v>
      </c>
      <c r="B4886" t="s">
        <v>9403</v>
      </c>
      <c r="C4886" t="s">
        <v>205</v>
      </c>
      <c r="D4886" t="s">
        <v>206</v>
      </c>
      <c r="E4886" s="361" t="s">
        <v>540</v>
      </c>
    </row>
    <row r="4887" spans="1:5" x14ac:dyDescent="0.25">
      <c r="A4887">
        <v>44481</v>
      </c>
      <c r="B4887" t="s">
        <v>9404</v>
      </c>
      <c r="C4887" t="s">
        <v>224</v>
      </c>
      <c r="D4887" t="s">
        <v>209</v>
      </c>
      <c r="E4887" s="361" t="s">
        <v>2140</v>
      </c>
    </row>
    <row r="4888" spans="1:5" x14ac:dyDescent="0.25">
      <c r="A4888">
        <v>44489</v>
      </c>
      <c r="B4888" t="s">
        <v>9405</v>
      </c>
      <c r="C4888" t="s">
        <v>208</v>
      </c>
      <c r="D4888" t="s">
        <v>206</v>
      </c>
      <c r="E4888" s="361" t="s">
        <v>9406</v>
      </c>
    </row>
    <row r="4889" spans="1:5" x14ac:dyDescent="0.25">
      <c r="A4889">
        <v>44490</v>
      </c>
      <c r="B4889" t="s">
        <v>9407</v>
      </c>
      <c r="C4889" t="s">
        <v>208</v>
      </c>
      <c r="D4889" t="s">
        <v>209</v>
      </c>
      <c r="E4889" s="361" t="s">
        <v>2141</v>
      </c>
    </row>
    <row r="4890" spans="1:5" x14ac:dyDescent="0.25">
      <c r="A4890">
        <v>44491</v>
      </c>
      <c r="B4890" t="s">
        <v>9408</v>
      </c>
      <c r="C4890" t="s">
        <v>208</v>
      </c>
      <c r="D4890" t="s">
        <v>209</v>
      </c>
      <c r="E4890" s="361" t="s">
        <v>9409</v>
      </c>
    </row>
    <row r="4891" spans="1:5" x14ac:dyDescent="0.25">
      <c r="A4891">
        <v>44492</v>
      </c>
      <c r="B4891" t="s">
        <v>9410</v>
      </c>
      <c r="C4891" t="s">
        <v>208</v>
      </c>
      <c r="D4891" t="s">
        <v>206</v>
      </c>
      <c r="E4891" s="361" t="s">
        <v>9411</v>
      </c>
    </row>
    <row r="4892" spans="1:5" x14ac:dyDescent="0.25">
      <c r="A4892">
        <v>44493</v>
      </c>
      <c r="B4892" t="s">
        <v>9412</v>
      </c>
      <c r="C4892" t="s">
        <v>208</v>
      </c>
      <c r="D4892" t="s">
        <v>209</v>
      </c>
      <c r="E4892" s="361" t="s">
        <v>9413</v>
      </c>
    </row>
    <row r="4893" spans="1:5" x14ac:dyDescent="0.25">
      <c r="A4893">
        <v>44494</v>
      </c>
      <c r="B4893" t="s">
        <v>9414</v>
      </c>
      <c r="C4893" t="s">
        <v>208</v>
      </c>
      <c r="D4893" t="s">
        <v>209</v>
      </c>
      <c r="E4893" s="361" t="s">
        <v>9415</v>
      </c>
    </row>
    <row r="4894" spans="1:5" x14ac:dyDescent="0.25">
      <c r="A4894">
        <v>44495</v>
      </c>
      <c r="B4894" t="s">
        <v>9416</v>
      </c>
      <c r="C4894" t="s">
        <v>208</v>
      </c>
      <c r="D4894" t="s">
        <v>206</v>
      </c>
      <c r="E4894" s="361" t="s">
        <v>1316</v>
      </c>
    </row>
    <row r="4895" spans="1:5" x14ac:dyDescent="0.25">
      <c r="A4895">
        <v>44496</v>
      </c>
      <c r="B4895" t="s">
        <v>9417</v>
      </c>
      <c r="C4895" t="s">
        <v>208</v>
      </c>
      <c r="D4895" t="s">
        <v>206</v>
      </c>
      <c r="E4895" s="361" t="s">
        <v>9418</v>
      </c>
    </row>
    <row r="4896" spans="1:5" x14ac:dyDescent="0.25">
      <c r="A4896">
        <v>44497</v>
      </c>
      <c r="B4896" t="s">
        <v>9419</v>
      </c>
      <c r="C4896" t="s">
        <v>212</v>
      </c>
      <c r="D4896" t="s">
        <v>206</v>
      </c>
      <c r="E4896" s="361" t="s">
        <v>9420</v>
      </c>
    </row>
    <row r="4897" spans="1:5" x14ac:dyDescent="0.25">
      <c r="A4897">
        <v>44498</v>
      </c>
      <c r="B4897" t="s">
        <v>9421</v>
      </c>
      <c r="C4897" t="s">
        <v>208</v>
      </c>
      <c r="D4897" t="s">
        <v>209</v>
      </c>
      <c r="E4897" s="361" t="s">
        <v>2143</v>
      </c>
    </row>
    <row r="4898" spans="1:5" x14ac:dyDescent="0.25">
      <c r="A4898">
        <v>44499</v>
      </c>
      <c r="B4898" t="s">
        <v>9422</v>
      </c>
      <c r="C4898" t="s">
        <v>212</v>
      </c>
      <c r="D4898" t="s">
        <v>206</v>
      </c>
      <c r="E4898" s="361" t="s">
        <v>666</v>
      </c>
    </row>
    <row r="4899" spans="1:5" x14ac:dyDescent="0.25">
      <c r="A4899">
        <v>44500</v>
      </c>
      <c r="B4899" t="s">
        <v>9423</v>
      </c>
      <c r="C4899" t="s">
        <v>212</v>
      </c>
      <c r="D4899" t="s">
        <v>206</v>
      </c>
      <c r="E4899" s="361" t="s">
        <v>9424</v>
      </c>
    </row>
    <row r="4900" spans="1:5" x14ac:dyDescent="0.25">
      <c r="A4900">
        <v>44501</v>
      </c>
      <c r="B4900" t="s">
        <v>9425</v>
      </c>
      <c r="C4900" t="s">
        <v>212</v>
      </c>
      <c r="D4900" t="s">
        <v>206</v>
      </c>
      <c r="E4900" s="361" t="s">
        <v>7537</v>
      </c>
    </row>
    <row r="4901" spans="1:5" x14ac:dyDescent="0.25">
      <c r="A4901">
        <v>44502</v>
      </c>
      <c r="B4901" t="s">
        <v>9426</v>
      </c>
      <c r="C4901" t="s">
        <v>212</v>
      </c>
      <c r="D4901" t="s">
        <v>206</v>
      </c>
      <c r="E4901" s="361" t="s">
        <v>551</v>
      </c>
    </row>
    <row r="4902" spans="1:5" x14ac:dyDescent="0.25">
      <c r="A4902">
        <v>44503</v>
      </c>
      <c r="B4902" t="s">
        <v>9427</v>
      </c>
      <c r="C4902" t="s">
        <v>212</v>
      </c>
      <c r="D4902" t="s">
        <v>206</v>
      </c>
      <c r="E4902" s="361" t="s">
        <v>2284</v>
      </c>
    </row>
    <row r="4903" spans="1:5" x14ac:dyDescent="0.25">
      <c r="A4903">
        <v>44504</v>
      </c>
      <c r="B4903" t="s">
        <v>9428</v>
      </c>
      <c r="C4903" t="s">
        <v>214</v>
      </c>
      <c r="D4903" t="s">
        <v>209</v>
      </c>
      <c r="E4903" s="361" t="s">
        <v>9429</v>
      </c>
    </row>
    <row r="4904" spans="1:5" x14ac:dyDescent="0.25">
      <c r="A4904">
        <v>44505</v>
      </c>
      <c r="B4904" t="s">
        <v>9430</v>
      </c>
      <c r="C4904" t="s">
        <v>214</v>
      </c>
      <c r="D4904" t="s">
        <v>209</v>
      </c>
      <c r="E4904" s="361" t="s">
        <v>9431</v>
      </c>
    </row>
    <row r="4905" spans="1:5" x14ac:dyDescent="0.25">
      <c r="A4905">
        <v>44506</v>
      </c>
      <c r="B4905" t="s">
        <v>9432</v>
      </c>
      <c r="C4905" t="s">
        <v>214</v>
      </c>
      <c r="D4905" t="s">
        <v>209</v>
      </c>
      <c r="E4905" s="361" t="s">
        <v>998</v>
      </c>
    </row>
    <row r="4906" spans="1:5" x14ac:dyDescent="0.25">
      <c r="A4906">
        <v>44507</v>
      </c>
      <c r="B4906" t="s">
        <v>9433</v>
      </c>
      <c r="C4906" t="s">
        <v>214</v>
      </c>
      <c r="D4906" t="s">
        <v>209</v>
      </c>
      <c r="E4906" s="361" t="s">
        <v>9434</v>
      </c>
    </row>
    <row r="4907" spans="1:5" x14ac:dyDescent="0.25">
      <c r="A4907">
        <v>44508</v>
      </c>
      <c r="B4907" t="s">
        <v>9435</v>
      </c>
      <c r="C4907" t="s">
        <v>214</v>
      </c>
      <c r="D4907" t="s">
        <v>209</v>
      </c>
      <c r="E4907" s="361" t="s">
        <v>9436</v>
      </c>
    </row>
    <row r="4908" spans="1:5" x14ac:dyDescent="0.25">
      <c r="A4908">
        <v>44509</v>
      </c>
      <c r="B4908" t="s">
        <v>9437</v>
      </c>
      <c r="C4908" t="s">
        <v>214</v>
      </c>
      <c r="D4908" t="s">
        <v>209</v>
      </c>
      <c r="E4908" s="361" t="s">
        <v>9438</v>
      </c>
    </row>
    <row r="4909" spans="1:5" x14ac:dyDescent="0.25">
      <c r="A4909">
        <v>44510</v>
      </c>
      <c r="B4909" t="s">
        <v>9439</v>
      </c>
      <c r="C4909" t="s">
        <v>214</v>
      </c>
      <c r="D4909" t="s">
        <v>209</v>
      </c>
      <c r="E4909" s="361" t="s">
        <v>9440</v>
      </c>
    </row>
    <row r="4910" spans="1:5" x14ac:dyDescent="0.25">
      <c r="A4910">
        <v>44511</v>
      </c>
      <c r="B4910" t="s">
        <v>9441</v>
      </c>
      <c r="C4910" t="s">
        <v>214</v>
      </c>
      <c r="D4910" t="s">
        <v>209</v>
      </c>
      <c r="E4910" s="361" t="s">
        <v>9442</v>
      </c>
    </row>
    <row r="4911" spans="1:5" x14ac:dyDescent="0.25">
      <c r="A4911">
        <v>44512</v>
      </c>
      <c r="B4911" t="s">
        <v>9443</v>
      </c>
      <c r="C4911" t="s">
        <v>214</v>
      </c>
      <c r="D4911" t="s">
        <v>209</v>
      </c>
      <c r="E4911" s="361" t="s">
        <v>7254</v>
      </c>
    </row>
    <row r="4912" spans="1:5" x14ac:dyDescent="0.25">
      <c r="A4912">
        <v>44513</v>
      </c>
      <c r="B4912" t="s">
        <v>9444</v>
      </c>
      <c r="C4912" t="s">
        <v>214</v>
      </c>
      <c r="D4912" t="s">
        <v>209</v>
      </c>
      <c r="E4912" s="361" t="s">
        <v>1032</v>
      </c>
    </row>
    <row r="4913" spans="1:5" x14ac:dyDescent="0.25">
      <c r="A4913">
        <v>44514</v>
      </c>
      <c r="B4913" t="s">
        <v>9445</v>
      </c>
      <c r="C4913" t="s">
        <v>214</v>
      </c>
      <c r="D4913" t="s">
        <v>209</v>
      </c>
      <c r="E4913" s="361" t="s">
        <v>9446</v>
      </c>
    </row>
    <row r="4914" spans="1:5" x14ac:dyDescent="0.25">
      <c r="A4914">
        <v>44515</v>
      </c>
      <c r="B4914" t="s">
        <v>9447</v>
      </c>
      <c r="C4914" t="s">
        <v>214</v>
      </c>
      <c r="D4914" t="s">
        <v>209</v>
      </c>
      <c r="E4914" s="361" t="s">
        <v>9448</v>
      </c>
    </row>
    <row r="4915" spans="1:5" x14ac:dyDescent="0.25">
      <c r="A4915">
        <v>44516</v>
      </c>
      <c r="B4915" t="s">
        <v>9449</v>
      </c>
      <c r="C4915" t="s">
        <v>214</v>
      </c>
      <c r="D4915" t="s">
        <v>209</v>
      </c>
      <c r="E4915" s="361" t="s">
        <v>9450</v>
      </c>
    </row>
    <row r="4916" spans="1:5" x14ac:dyDescent="0.25">
      <c r="A4916">
        <v>44517</v>
      </c>
      <c r="B4916" t="s">
        <v>9451</v>
      </c>
      <c r="C4916" t="s">
        <v>214</v>
      </c>
      <c r="D4916" t="s">
        <v>209</v>
      </c>
      <c r="E4916" s="361" t="s">
        <v>9452</v>
      </c>
    </row>
    <row r="4917" spans="1:5" x14ac:dyDescent="0.25">
      <c r="A4917">
        <v>44518</v>
      </c>
      <c r="B4917" t="s">
        <v>9453</v>
      </c>
      <c r="C4917" t="s">
        <v>213</v>
      </c>
      <c r="D4917" t="s">
        <v>209</v>
      </c>
      <c r="E4917" s="361" t="s">
        <v>9454</v>
      </c>
    </row>
    <row r="4918" spans="1:5" x14ac:dyDescent="0.25">
      <c r="A4918">
        <v>44519</v>
      </c>
      <c r="B4918" t="s">
        <v>9455</v>
      </c>
      <c r="C4918" t="s">
        <v>213</v>
      </c>
      <c r="D4918" t="s">
        <v>209</v>
      </c>
      <c r="E4918" s="361" t="s">
        <v>9456</v>
      </c>
    </row>
    <row r="4919" spans="1:5" x14ac:dyDescent="0.25">
      <c r="A4919">
        <v>44520</v>
      </c>
      <c r="B4919" t="s">
        <v>9457</v>
      </c>
      <c r="C4919" t="s">
        <v>213</v>
      </c>
      <c r="D4919" t="s">
        <v>209</v>
      </c>
      <c r="E4919" s="361" t="s">
        <v>9458</v>
      </c>
    </row>
    <row r="4920" spans="1:5" x14ac:dyDescent="0.25">
      <c r="A4920">
        <v>44521</v>
      </c>
      <c r="B4920" t="s">
        <v>9459</v>
      </c>
      <c r="C4920" t="s">
        <v>213</v>
      </c>
      <c r="D4920" t="s">
        <v>209</v>
      </c>
      <c r="E4920" s="361" t="s">
        <v>9460</v>
      </c>
    </row>
    <row r="4921" spans="1:5" x14ac:dyDescent="0.25">
      <c r="A4921">
        <v>44522</v>
      </c>
      <c r="B4921" t="s">
        <v>9461</v>
      </c>
      <c r="C4921" t="s">
        <v>213</v>
      </c>
      <c r="D4921" t="s">
        <v>209</v>
      </c>
      <c r="E4921" s="361" t="s">
        <v>9462</v>
      </c>
    </row>
    <row r="4922" spans="1:5" x14ac:dyDescent="0.25">
      <c r="A4922">
        <v>44523</v>
      </c>
      <c r="B4922" t="s">
        <v>9463</v>
      </c>
      <c r="C4922" t="s">
        <v>213</v>
      </c>
      <c r="D4922" t="s">
        <v>209</v>
      </c>
      <c r="E4922" s="361" t="s">
        <v>9464</v>
      </c>
    </row>
    <row r="4923" spans="1:5" x14ac:dyDescent="0.25">
      <c r="A4923">
        <v>44524</v>
      </c>
      <c r="B4923" t="s">
        <v>9465</v>
      </c>
      <c r="C4923" t="s">
        <v>213</v>
      </c>
      <c r="D4923" t="s">
        <v>209</v>
      </c>
      <c r="E4923" s="361" t="s">
        <v>9466</v>
      </c>
    </row>
    <row r="4924" spans="1:5" x14ac:dyDescent="0.25">
      <c r="A4924">
        <v>44525</v>
      </c>
      <c r="B4924" t="s">
        <v>9467</v>
      </c>
      <c r="C4924" t="s">
        <v>213</v>
      </c>
      <c r="D4924" t="s">
        <v>209</v>
      </c>
      <c r="E4924" s="361" t="s">
        <v>9468</v>
      </c>
    </row>
    <row r="4925" spans="1:5" x14ac:dyDescent="0.25">
      <c r="A4925">
        <v>44526</v>
      </c>
      <c r="B4925" t="s">
        <v>9469</v>
      </c>
      <c r="C4925" t="s">
        <v>213</v>
      </c>
      <c r="D4925" t="s">
        <v>209</v>
      </c>
      <c r="E4925" s="361" t="s">
        <v>9470</v>
      </c>
    </row>
    <row r="4926" spans="1:5" x14ac:dyDescent="0.25">
      <c r="A4926">
        <v>44527</v>
      </c>
      <c r="B4926" t="s">
        <v>9471</v>
      </c>
      <c r="C4926" t="s">
        <v>213</v>
      </c>
      <c r="D4926" t="s">
        <v>209</v>
      </c>
      <c r="E4926" s="361" t="s">
        <v>9472</v>
      </c>
    </row>
    <row r="4927" spans="1:5" x14ac:dyDescent="0.25">
      <c r="A4927">
        <v>44528</v>
      </c>
      <c r="B4927" t="s">
        <v>9473</v>
      </c>
      <c r="C4927" t="s">
        <v>203</v>
      </c>
      <c r="D4927" t="s">
        <v>206</v>
      </c>
      <c r="E4927" s="361" t="s">
        <v>1308</v>
      </c>
    </row>
    <row r="4928" spans="1:5" x14ac:dyDescent="0.25">
      <c r="A4928">
        <v>44529</v>
      </c>
      <c r="B4928" t="s">
        <v>9474</v>
      </c>
      <c r="C4928" t="s">
        <v>214</v>
      </c>
      <c r="D4928" t="s">
        <v>206</v>
      </c>
      <c r="E4928" s="361" t="s">
        <v>2146</v>
      </c>
    </row>
    <row r="4929" spans="1:5" x14ac:dyDescent="0.25">
      <c r="A4929">
        <v>44530</v>
      </c>
      <c r="B4929" t="s">
        <v>9475</v>
      </c>
      <c r="C4929" t="s">
        <v>208</v>
      </c>
      <c r="D4929" t="s">
        <v>206</v>
      </c>
      <c r="E4929" s="361" t="s">
        <v>9476</v>
      </c>
    </row>
    <row r="4930" spans="1:5" x14ac:dyDescent="0.25">
      <c r="A4930">
        <v>44531</v>
      </c>
      <c r="B4930" t="s">
        <v>9477</v>
      </c>
      <c r="C4930" t="s">
        <v>208</v>
      </c>
      <c r="D4930" t="s">
        <v>206</v>
      </c>
      <c r="E4930" s="361" t="s">
        <v>9478</v>
      </c>
    </row>
    <row r="4931" spans="1:5" x14ac:dyDescent="0.25">
      <c r="A4931">
        <v>44532</v>
      </c>
      <c r="B4931" t="s">
        <v>9479</v>
      </c>
      <c r="C4931" t="s">
        <v>208</v>
      </c>
      <c r="D4931" t="s">
        <v>206</v>
      </c>
      <c r="E4931" s="361" t="s">
        <v>872</v>
      </c>
    </row>
    <row r="4932" spans="1:5" x14ac:dyDescent="0.25">
      <c r="A4932">
        <v>44533</v>
      </c>
      <c r="B4932" t="s">
        <v>9480</v>
      </c>
      <c r="C4932" t="s">
        <v>208</v>
      </c>
      <c r="D4932" t="s">
        <v>206</v>
      </c>
      <c r="E4932" s="361" t="s">
        <v>1679</v>
      </c>
    </row>
    <row r="4933" spans="1:5" x14ac:dyDescent="0.25">
      <c r="A4933">
        <v>44534</v>
      </c>
      <c r="B4933" t="s">
        <v>9481</v>
      </c>
      <c r="C4933" t="s">
        <v>208</v>
      </c>
      <c r="D4933" t="s">
        <v>206</v>
      </c>
      <c r="E4933" s="361" t="s">
        <v>585</v>
      </c>
    </row>
    <row r="4934" spans="1:5" x14ac:dyDescent="0.25">
      <c r="A4934">
        <v>44535</v>
      </c>
      <c r="B4934" t="s">
        <v>9482</v>
      </c>
      <c r="C4934" t="s">
        <v>205</v>
      </c>
      <c r="D4934" t="s">
        <v>206</v>
      </c>
      <c r="E4934" s="361" t="s">
        <v>4456</v>
      </c>
    </row>
    <row r="4935" spans="1:5" x14ac:dyDescent="0.25">
      <c r="A4935">
        <v>44536</v>
      </c>
      <c r="B4935" t="s">
        <v>9483</v>
      </c>
      <c r="C4935" t="s">
        <v>203</v>
      </c>
      <c r="D4935" t="s">
        <v>206</v>
      </c>
      <c r="E4935" s="361" t="s">
        <v>9484</v>
      </c>
    </row>
    <row r="4936" spans="1:5" x14ac:dyDescent="0.25">
      <c r="A4936">
        <v>44537</v>
      </c>
      <c r="B4936" t="s">
        <v>9485</v>
      </c>
      <c r="C4936" t="s">
        <v>215</v>
      </c>
      <c r="D4936" t="s">
        <v>206</v>
      </c>
      <c r="E4936" s="361" t="s">
        <v>9486</v>
      </c>
    </row>
    <row r="4937" spans="1:5" x14ac:dyDescent="0.25">
      <c r="A4937">
        <v>44538</v>
      </c>
      <c r="B4937" t="s">
        <v>9487</v>
      </c>
      <c r="C4937" t="s">
        <v>208</v>
      </c>
      <c r="D4937" t="s">
        <v>206</v>
      </c>
      <c r="E4937" s="361" t="s">
        <v>5626</v>
      </c>
    </row>
    <row r="4938" spans="1:5" x14ac:dyDescent="0.25">
      <c r="A4938">
        <v>44539</v>
      </c>
      <c r="B4938" t="s">
        <v>9488</v>
      </c>
      <c r="C4938" t="s">
        <v>203</v>
      </c>
      <c r="D4938" t="s">
        <v>209</v>
      </c>
      <c r="E4938" s="361" t="s">
        <v>1689</v>
      </c>
    </row>
    <row r="4939" spans="1:5" x14ac:dyDescent="0.25">
      <c r="A4939">
        <v>44540</v>
      </c>
      <c r="B4939" t="s">
        <v>9489</v>
      </c>
      <c r="C4939" t="s">
        <v>214</v>
      </c>
      <c r="D4939" t="s">
        <v>206</v>
      </c>
      <c r="E4939" s="361" t="s">
        <v>2147</v>
      </c>
    </row>
    <row r="4940" spans="1:5" x14ac:dyDescent="0.25">
      <c r="A4940">
        <v>44541</v>
      </c>
      <c r="B4940" t="s">
        <v>9490</v>
      </c>
      <c r="C4940" t="s">
        <v>214</v>
      </c>
      <c r="D4940" t="s">
        <v>206</v>
      </c>
      <c r="E4940" s="361" t="s">
        <v>2148</v>
      </c>
    </row>
    <row r="4941" spans="1:5" x14ac:dyDescent="0.25">
      <c r="A4941">
        <v>44542</v>
      </c>
      <c r="B4941" t="s">
        <v>9491</v>
      </c>
      <c r="C4941" t="s">
        <v>213</v>
      </c>
      <c r="D4941" t="s">
        <v>209</v>
      </c>
      <c r="E4941" s="361" t="s">
        <v>9492</v>
      </c>
    </row>
    <row r="4942" spans="1:5" x14ac:dyDescent="0.25">
      <c r="A4942">
        <v>44543</v>
      </c>
      <c r="B4942" t="s">
        <v>9493</v>
      </c>
      <c r="C4942" t="s">
        <v>213</v>
      </c>
      <c r="D4942" t="s">
        <v>209</v>
      </c>
      <c r="E4942" s="361" t="s">
        <v>9494</v>
      </c>
    </row>
    <row r="4943" spans="1:5" x14ac:dyDescent="0.25">
      <c r="A4943">
        <v>44544</v>
      </c>
      <c r="B4943" t="s">
        <v>9495</v>
      </c>
      <c r="C4943" t="s">
        <v>213</v>
      </c>
      <c r="D4943" t="s">
        <v>209</v>
      </c>
      <c r="E4943" s="361" t="s">
        <v>9496</v>
      </c>
    </row>
    <row r="4944" spans="1:5" x14ac:dyDescent="0.25">
      <c r="A4944">
        <v>44545</v>
      </c>
      <c r="B4944" t="s">
        <v>9497</v>
      </c>
      <c r="C4944" t="s">
        <v>213</v>
      </c>
      <c r="D4944" t="s">
        <v>209</v>
      </c>
      <c r="E4944" s="361" t="s">
        <v>9498</v>
      </c>
    </row>
    <row r="4945" spans="1:5" x14ac:dyDescent="0.25">
      <c r="A4945">
        <v>44546</v>
      </c>
      <c r="B4945" t="s">
        <v>9499</v>
      </c>
      <c r="C4945" t="s">
        <v>213</v>
      </c>
      <c r="D4945" t="s">
        <v>209</v>
      </c>
      <c r="E4945" s="361" t="s">
        <v>9500</v>
      </c>
    </row>
    <row r="4946" spans="1:5" x14ac:dyDescent="0.25">
      <c r="A4946">
        <v>44547</v>
      </c>
      <c r="B4946" t="s">
        <v>9501</v>
      </c>
      <c r="C4946" t="s">
        <v>213</v>
      </c>
      <c r="D4946" t="s">
        <v>209</v>
      </c>
      <c r="E4946" s="361" t="s">
        <v>9502</v>
      </c>
    </row>
    <row r="4947" spans="1:5" x14ac:dyDescent="0.25">
      <c r="A4947">
        <v>44812</v>
      </c>
      <c r="B4947" t="s">
        <v>9503</v>
      </c>
      <c r="C4947" t="s">
        <v>213</v>
      </c>
      <c r="D4947" t="s">
        <v>206</v>
      </c>
      <c r="E4947" s="361" t="s">
        <v>2149</v>
      </c>
    </row>
    <row r="4948" spans="1:5" x14ac:dyDescent="0.25">
      <c r="A4948">
        <v>44919</v>
      </c>
      <c r="B4948" t="s">
        <v>9504</v>
      </c>
      <c r="C4948" t="s">
        <v>208</v>
      </c>
      <c r="D4948" t="s">
        <v>209</v>
      </c>
      <c r="E4948" s="361" t="s">
        <v>1044</v>
      </c>
    </row>
    <row r="4949" spans="1:5" x14ac:dyDescent="0.25">
      <c r="A4949">
        <v>44945</v>
      </c>
      <c r="B4949" t="s">
        <v>9505</v>
      </c>
      <c r="C4949" t="s">
        <v>208</v>
      </c>
      <c r="D4949" t="s">
        <v>204</v>
      </c>
      <c r="E4949" s="361" t="s">
        <v>2150</v>
      </c>
    </row>
    <row r="4950" spans="1:5" x14ac:dyDescent="0.25">
      <c r="A4950" t="s">
        <v>348</v>
      </c>
      <c r="C4950"/>
      <c r="D4950"/>
      <c r="E4950" s="283"/>
    </row>
    <row r="4951" spans="1:5" x14ac:dyDescent="0.25">
      <c r="A4951" t="s">
        <v>2151</v>
      </c>
      <c r="C4951"/>
      <c r="D4951"/>
      <c r="E4951" s="283"/>
    </row>
  </sheetData>
  <autoFilter ref="A7:E7" xr:uid="{CF9680EA-1E9E-42F5-8D92-5D56D490449B}">
    <sortState xmlns:xlrd2="http://schemas.microsoft.com/office/spreadsheetml/2017/richdata2" ref="A8:E5187">
      <sortCondition ref="A7"/>
    </sortState>
  </autoFilter>
  <pageMargins left="0.25" right="0.25" top="0.75" bottom="0.75" header="0.51180555555555496" footer="0.51180555555555496"/>
  <pageSetup paperSize="5" firstPageNumber="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H24"/>
  <sheetViews>
    <sheetView view="pageBreakPreview" zoomScale="85" zoomScaleNormal="85" zoomScaleSheetLayoutView="85" workbookViewId="0">
      <selection activeCell="O9" sqref="O9"/>
    </sheetView>
  </sheetViews>
  <sheetFormatPr defaultColWidth="8.7109375" defaultRowHeight="15" x14ac:dyDescent="0.25"/>
  <cols>
    <col min="1" max="1" width="4.42578125" customWidth="1"/>
    <col min="4" max="4" width="42.140625" customWidth="1"/>
    <col min="6" max="6" width="36.7109375" customWidth="1"/>
    <col min="7" max="7" width="8.85546875" customWidth="1"/>
    <col min="8" max="8" width="35.42578125" customWidth="1"/>
    <col min="9" max="9" width="4.140625" customWidth="1"/>
  </cols>
  <sheetData>
    <row r="2" spans="2:8" x14ac:dyDescent="0.25">
      <c r="B2" s="368"/>
      <c r="C2" s="368"/>
      <c r="D2" s="368"/>
      <c r="E2" s="368"/>
      <c r="F2" s="368"/>
      <c r="G2" s="368"/>
      <c r="H2" s="368"/>
    </row>
    <row r="3" spans="2:8" x14ac:dyDescent="0.25">
      <c r="B3" s="368"/>
      <c r="C3" s="368"/>
      <c r="D3" s="368"/>
      <c r="E3" s="368"/>
      <c r="F3" s="368"/>
      <c r="G3" s="368"/>
      <c r="H3" s="368"/>
    </row>
    <row r="4" spans="2:8" x14ac:dyDescent="0.25">
      <c r="B4" s="368"/>
      <c r="C4" s="368"/>
      <c r="D4" s="368"/>
      <c r="E4" s="368"/>
      <c r="F4" s="368"/>
      <c r="G4" s="368"/>
      <c r="H4" s="368"/>
    </row>
    <row r="5" spans="2:8" x14ac:dyDescent="0.25">
      <c r="B5" s="368"/>
      <c r="C5" s="368"/>
      <c r="D5" s="368"/>
      <c r="E5" s="368"/>
      <c r="F5" s="368"/>
      <c r="G5" s="368"/>
      <c r="H5" s="368"/>
    </row>
    <row r="6" spans="2:8" ht="15.75" thickBot="1" x14ac:dyDescent="0.3"/>
    <row r="7" spans="2:8" ht="15.75" customHeight="1" thickBot="1" x14ac:dyDescent="0.3">
      <c r="B7" s="387" t="s">
        <v>356</v>
      </c>
      <c r="C7" s="387"/>
      <c r="D7" s="387"/>
      <c r="E7" s="387"/>
      <c r="F7" s="387"/>
      <c r="G7" s="387"/>
      <c r="H7" s="387"/>
    </row>
    <row r="8" spans="2:8" ht="15.75" customHeight="1" x14ac:dyDescent="0.25">
      <c r="B8" s="387"/>
      <c r="C8" s="387"/>
      <c r="D8" s="387"/>
      <c r="E8" s="387"/>
      <c r="F8" s="387"/>
      <c r="G8" s="387"/>
      <c r="H8" s="387"/>
    </row>
    <row r="9" spans="2:8" ht="63.75" customHeight="1" x14ac:dyDescent="0.25">
      <c r="B9" s="385" t="s">
        <v>391</v>
      </c>
      <c r="C9" s="385"/>
      <c r="D9" s="385"/>
      <c r="E9" s="386" t="s">
        <v>393</v>
      </c>
      <c r="F9" s="386"/>
      <c r="G9" s="187" t="s">
        <v>392</v>
      </c>
      <c r="H9" s="188" t="s">
        <v>394</v>
      </c>
    </row>
    <row r="10" spans="2:8" x14ac:dyDescent="0.25">
      <c r="B10" s="383" t="s">
        <v>167</v>
      </c>
      <c r="C10" s="383"/>
      <c r="D10" s="383"/>
      <c r="E10" s="545"/>
      <c r="F10" s="545"/>
      <c r="G10" s="189">
        <v>3</v>
      </c>
      <c r="H10" s="190">
        <f t="shared" ref="H10:H19" si="0">G10*E10</f>
        <v>0</v>
      </c>
    </row>
    <row r="11" spans="2:8" x14ac:dyDescent="0.25">
      <c r="B11" s="383" t="s">
        <v>168</v>
      </c>
      <c r="C11" s="383"/>
      <c r="D11" s="383"/>
      <c r="E11" s="545"/>
      <c r="F11" s="545"/>
      <c r="G11" s="189">
        <v>3</v>
      </c>
      <c r="H11" s="190">
        <f t="shared" si="0"/>
        <v>0</v>
      </c>
    </row>
    <row r="12" spans="2:8" x14ac:dyDescent="0.25">
      <c r="B12" s="383" t="s">
        <v>169</v>
      </c>
      <c r="C12" s="383"/>
      <c r="D12" s="383"/>
      <c r="E12" s="545"/>
      <c r="F12" s="545"/>
      <c r="G12" s="189">
        <v>4</v>
      </c>
      <c r="H12" s="190">
        <f t="shared" si="0"/>
        <v>0</v>
      </c>
    </row>
    <row r="13" spans="2:8" x14ac:dyDescent="0.25">
      <c r="B13" s="383" t="s">
        <v>170</v>
      </c>
      <c r="C13" s="383"/>
      <c r="D13" s="383"/>
      <c r="E13" s="545"/>
      <c r="F13" s="545"/>
      <c r="G13" s="189">
        <v>4</v>
      </c>
      <c r="H13" s="190">
        <f t="shared" si="0"/>
        <v>0</v>
      </c>
    </row>
    <row r="14" spans="2:8" ht="15" customHeight="1" x14ac:dyDescent="0.25">
      <c r="B14" s="384" t="s">
        <v>171</v>
      </c>
      <c r="C14" s="384"/>
      <c r="D14" s="384"/>
      <c r="E14" s="545"/>
      <c r="F14" s="545"/>
      <c r="G14" s="189">
        <v>8</v>
      </c>
      <c r="H14" s="190">
        <f t="shared" si="0"/>
        <v>0</v>
      </c>
    </row>
    <row r="15" spans="2:8" x14ac:dyDescent="0.25">
      <c r="B15" s="383" t="s">
        <v>182</v>
      </c>
      <c r="C15" s="383"/>
      <c r="D15" s="383"/>
      <c r="E15" s="545"/>
      <c r="F15" s="545"/>
      <c r="G15" s="189">
        <v>1</v>
      </c>
      <c r="H15" s="190">
        <f t="shared" si="0"/>
        <v>0</v>
      </c>
    </row>
    <row r="16" spans="2:8" x14ac:dyDescent="0.25">
      <c r="B16" s="383" t="s">
        <v>183</v>
      </c>
      <c r="C16" s="383"/>
      <c r="D16" s="383"/>
      <c r="E16" s="546"/>
      <c r="F16" s="546"/>
      <c r="G16" s="191">
        <v>1</v>
      </c>
      <c r="H16" s="190">
        <f t="shared" si="0"/>
        <v>0</v>
      </c>
    </row>
    <row r="17" spans="2:8" x14ac:dyDescent="0.25">
      <c r="B17" s="383" t="s">
        <v>350</v>
      </c>
      <c r="C17" s="383"/>
      <c r="D17" s="383"/>
      <c r="E17" s="545"/>
      <c r="F17" s="545"/>
      <c r="G17" s="189">
        <v>6</v>
      </c>
      <c r="H17" s="190">
        <f>G17*E17</f>
        <v>0</v>
      </c>
    </row>
    <row r="18" spans="2:8" x14ac:dyDescent="0.25">
      <c r="B18" s="381" t="s">
        <v>172</v>
      </c>
      <c r="C18" s="381"/>
      <c r="D18" s="381"/>
      <c r="E18" s="547"/>
      <c r="F18" s="547"/>
      <c r="G18" s="192">
        <v>1</v>
      </c>
      <c r="H18" s="193">
        <f t="shared" si="0"/>
        <v>0</v>
      </c>
    </row>
    <row r="19" spans="2:8" ht="15.75" thickBot="1" x14ac:dyDescent="0.3">
      <c r="B19" s="381" t="s">
        <v>173</v>
      </c>
      <c r="C19" s="381"/>
      <c r="D19" s="381"/>
      <c r="E19" s="547"/>
      <c r="F19" s="547"/>
      <c r="G19" s="192">
        <v>2</v>
      </c>
      <c r="H19" s="193">
        <f t="shared" si="0"/>
        <v>0</v>
      </c>
    </row>
    <row r="20" spans="2:8" ht="16.5" thickBot="1" x14ac:dyDescent="0.3">
      <c r="B20" s="382" t="s">
        <v>184</v>
      </c>
      <c r="C20" s="382"/>
      <c r="D20" s="382"/>
      <c r="E20" s="382"/>
      <c r="F20" s="382"/>
      <c r="G20" s="285">
        <f>SUM(G10:G19)</f>
        <v>33</v>
      </c>
      <c r="H20" s="307">
        <f>SUM(H10:H19)</f>
        <v>0</v>
      </c>
    </row>
    <row r="21" spans="2:8" x14ac:dyDescent="0.25">
      <c r="B21" s="194"/>
      <c r="C21" s="194"/>
      <c r="D21" s="194"/>
      <c r="E21" s="195"/>
      <c r="F21" s="195"/>
      <c r="G21" s="196"/>
      <c r="H21" s="197"/>
    </row>
    <row r="22" spans="2:8" x14ac:dyDescent="0.25">
      <c r="B22" s="194"/>
      <c r="C22" s="194"/>
      <c r="D22" s="194"/>
      <c r="E22" s="195"/>
      <c r="F22" s="195"/>
      <c r="G22" s="196"/>
      <c r="H22" s="197"/>
    </row>
    <row r="23" spans="2:8" x14ac:dyDescent="0.25">
      <c r="B23" s="194"/>
      <c r="C23" s="380" t="s">
        <v>185</v>
      </c>
      <c r="D23" s="380"/>
      <c r="E23" s="380"/>
      <c r="F23" s="380"/>
      <c r="G23" s="198">
        <f>SUM(G10:G17)</f>
        <v>30</v>
      </c>
      <c r="H23" s="197"/>
    </row>
    <row r="24" spans="2:8" x14ac:dyDescent="0.25">
      <c r="C24" s="380" t="s">
        <v>186</v>
      </c>
      <c r="D24" s="380"/>
      <c r="E24" s="380"/>
      <c r="F24" s="380"/>
      <c r="G24" s="198">
        <f>SUM(G18:G19)</f>
        <v>3</v>
      </c>
    </row>
  </sheetData>
  <mergeCells count="30">
    <mergeCell ref="B2:H2"/>
    <mergeCell ref="B3:H3"/>
    <mergeCell ref="B4:H4"/>
    <mergeCell ref="B5:H5"/>
    <mergeCell ref="B7:H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7:D17"/>
    <mergeCell ref="E17:F17"/>
    <mergeCell ref="B16:D16"/>
    <mergeCell ref="E16:F16"/>
    <mergeCell ref="C23:F23"/>
    <mergeCell ref="C24:F24"/>
    <mergeCell ref="B18:D18"/>
    <mergeCell ref="E18:F18"/>
    <mergeCell ref="B19:D19"/>
    <mergeCell ref="E19:F19"/>
    <mergeCell ref="B20:F20"/>
  </mergeCells>
  <pageMargins left="0.51180555555555496" right="0.51180555555555496" top="0.78749999999999998" bottom="0.78749999999999998" header="0.51180555555555496" footer="0.51180555555555496"/>
  <pageSetup scale="80"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T113"/>
  <sheetViews>
    <sheetView view="pageBreakPreview" zoomScaleNormal="85" zoomScaleSheetLayoutView="100" workbookViewId="0">
      <pane ySplit="10" topLeftCell="A94" activePane="bottomLeft" state="frozen"/>
      <selection activeCell="J23" sqref="J23"/>
      <selection pane="bottomLeft" activeCell="M97" sqref="M97"/>
    </sheetView>
  </sheetViews>
  <sheetFormatPr defaultColWidth="9.140625" defaultRowHeight="15" x14ac:dyDescent="0.25"/>
  <cols>
    <col min="1" max="1" width="2.85546875" style="186" customWidth="1"/>
    <col min="2" max="2" width="5.140625" style="186" bestFit="1" customWidth="1"/>
    <col min="3" max="3" width="9.85546875" style="186" customWidth="1"/>
    <col min="4" max="4" width="8.28515625" style="334" customWidth="1"/>
    <col min="5" max="5" width="69.7109375" style="228" customWidth="1"/>
    <col min="6" max="6" width="7.42578125" style="228" bestFit="1" customWidth="1"/>
    <col min="7" max="7" width="8.5703125" style="186" customWidth="1"/>
    <col min="8" max="8" width="12.5703125" style="186" customWidth="1"/>
    <col min="9" max="9" width="14.85546875" style="186" customWidth="1"/>
    <col min="10" max="10" width="3.140625" style="186" customWidth="1"/>
    <col min="11" max="1008" width="9.140625" style="186"/>
  </cols>
  <sheetData>
    <row r="1" spans="2:10" x14ac:dyDescent="0.25">
      <c r="E1"/>
      <c r="F1"/>
      <c r="G1" s="317"/>
      <c r="H1"/>
      <c r="I1"/>
    </row>
    <row r="2" spans="2:10" x14ac:dyDescent="0.25">
      <c r="B2" s="368"/>
      <c r="C2" s="368"/>
      <c r="D2" s="368"/>
      <c r="E2" s="368"/>
      <c r="F2" s="368"/>
      <c r="G2" s="368"/>
      <c r="H2" s="368"/>
      <c r="I2" s="368"/>
      <c r="J2" s="289"/>
    </row>
    <row r="3" spans="2:10" x14ac:dyDescent="0.25">
      <c r="B3" s="368"/>
      <c r="C3" s="368"/>
      <c r="D3" s="368"/>
      <c r="E3" s="368"/>
      <c r="F3" s="368"/>
      <c r="G3" s="368"/>
      <c r="H3" s="368"/>
      <c r="I3" s="368"/>
      <c r="J3" s="289"/>
    </row>
    <row r="4" spans="2:10" x14ac:dyDescent="0.25">
      <c r="B4" s="368"/>
      <c r="C4" s="368"/>
      <c r="D4" s="368"/>
      <c r="E4" s="368"/>
      <c r="F4" s="368"/>
      <c r="G4" s="368"/>
      <c r="H4" s="368"/>
      <c r="I4" s="368"/>
      <c r="J4" s="289"/>
    </row>
    <row r="5" spans="2:10" x14ac:dyDescent="0.25">
      <c r="B5" s="368"/>
      <c r="C5" s="368"/>
      <c r="D5" s="368"/>
      <c r="E5" s="368"/>
      <c r="F5" s="368"/>
      <c r="G5" s="368"/>
      <c r="H5" s="368"/>
      <c r="I5" s="368"/>
      <c r="J5" s="289"/>
    </row>
    <row r="6" spans="2:10" x14ac:dyDescent="0.25">
      <c r="E6"/>
      <c r="F6"/>
      <c r="G6" s="317"/>
      <c r="H6"/>
      <c r="I6"/>
    </row>
    <row r="7" spans="2:10" ht="15.75" x14ac:dyDescent="0.25">
      <c r="B7" s="395" t="s">
        <v>396</v>
      </c>
      <c r="C7" s="395"/>
      <c r="D7" s="395"/>
      <c r="E7" s="395"/>
      <c r="F7" s="395"/>
      <c r="G7" s="395"/>
      <c r="H7" s="395"/>
      <c r="I7" s="395"/>
    </row>
    <row r="9" spans="2:10" x14ac:dyDescent="0.25">
      <c r="B9" s="394" t="s">
        <v>230</v>
      </c>
      <c r="C9" s="394"/>
      <c r="D9" s="394"/>
      <c r="E9" s="394"/>
      <c r="F9" s="394"/>
      <c r="G9" s="394"/>
      <c r="H9" s="394"/>
      <c r="I9" s="394"/>
    </row>
    <row r="10" spans="2:10" ht="36" customHeight="1" x14ac:dyDescent="0.25">
      <c r="B10" s="229" t="s">
        <v>187</v>
      </c>
      <c r="C10" s="229" t="s">
        <v>403</v>
      </c>
      <c r="D10" s="333" t="s">
        <v>188</v>
      </c>
      <c r="E10" s="229" t="s">
        <v>231</v>
      </c>
      <c r="F10" s="229" t="s">
        <v>201</v>
      </c>
      <c r="G10" s="229" t="s">
        <v>158</v>
      </c>
      <c r="H10" s="229" t="s">
        <v>401</v>
      </c>
      <c r="I10" s="323" t="s">
        <v>402</v>
      </c>
    </row>
    <row r="11" spans="2:10" x14ac:dyDescent="0.25">
      <c r="B11" s="346">
        <v>1</v>
      </c>
      <c r="C11" s="346" t="s">
        <v>355</v>
      </c>
      <c r="D11" s="346"/>
      <c r="E11" s="324" t="s">
        <v>232</v>
      </c>
      <c r="F11" s="230" t="s">
        <v>334</v>
      </c>
      <c r="G11" s="230">
        <v>3</v>
      </c>
      <c r="H11" s="548"/>
      <c r="I11" s="318">
        <f t="shared" ref="I11:I52" si="0">G11*H11</f>
        <v>0</v>
      </c>
    </row>
    <row r="12" spans="2:10" x14ac:dyDescent="0.25">
      <c r="B12" s="346">
        <v>2</v>
      </c>
      <c r="C12" s="346" t="s">
        <v>355</v>
      </c>
      <c r="D12" s="346"/>
      <c r="E12" s="324" t="s">
        <v>233</v>
      </c>
      <c r="F12" s="230" t="s">
        <v>334</v>
      </c>
      <c r="G12" s="230">
        <v>3</v>
      </c>
      <c r="H12" s="548"/>
      <c r="I12" s="318">
        <f t="shared" si="0"/>
        <v>0</v>
      </c>
    </row>
    <row r="13" spans="2:10" x14ac:dyDescent="0.25">
      <c r="B13" s="346">
        <v>3</v>
      </c>
      <c r="C13" s="346" t="s">
        <v>355</v>
      </c>
      <c r="D13" s="346"/>
      <c r="E13" s="324" t="s">
        <v>234</v>
      </c>
      <c r="F13" s="230" t="s">
        <v>334</v>
      </c>
      <c r="G13" s="230">
        <v>3</v>
      </c>
      <c r="H13" s="548"/>
      <c r="I13" s="318">
        <f t="shared" si="0"/>
        <v>0</v>
      </c>
    </row>
    <row r="14" spans="2:10" x14ac:dyDescent="0.25">
      <c r="B14" s="346">
        <v>4</v>
      </c>
      <c r="C14" s="346" t="s">
        <v>355</v>
      </c>
      <c r="D14" s="346"/>
      <c r="E14" s="324" t="s">
        <v>235</v>
      </c>
      <c r="F14" s="230" t="s">
        <v>334</v>
      </c>
      <c r="G14" s="230">
        <v>9</v>
      </c>
      <c r="H14" s="548"/>
      <c r="I14" s="318">
        <f t="shared" si="0"/>
        <v>0</v>
      </c>
    </row>
    <row r="15" spans="2:10" x14ac:dyDescent="0.25">
      <c r="B15" s="346">
        <v>5</v>
      </c>
      <c r="C15" s="346" t="s">
        <v>355</v>
      </c>
      <c r="D15" s="346"/>
      <c r="E15" s="324" t="s">
        <v>236</v>
      </c>
      <c r="F15" s="230" t="s">
        <v>334</v>
      </c>
      <c r="G15" s="230">
        <v>9</v>
      </c>
      <c r="H15" s="548"/>
      <c r="I15" s="318">
        <f t="shared" si="0"/>
        <v>0</v>
      </c>
    </row>
    <row r="16" spans="2:10" x14ac:dyDescent="0.25">
      <c r="B16" s="346">
        <v>6</v>
      </c>
      <c r="C16" s="346" t="s">
        <v>404</v>
      </c>
      <c r="D16" s="346">
        <v>38470</v>
      </c>
      <c r="E16" s="324" t="str">
        <f>VLOOKUP(D16,'SINAPI ABRIL2023'!A:E,2,0)</f>
        <v xml:space="preserve">ALICATE DE CORTE DIAGONAL 6 " COM ISOLAMENTO                                                                                                                                                                                                                                                                                                                                                                                                                                                              </v>
      </c>
      <c r="F16" s="230" t="s">
        <v>334</v>
      </c>
      <c r="G16" s="230">
        <v>9</v>
      </c>
      <c r="H16" s="548"/>
      <c r="I16" s="318">
        <f t="shared" si="0"/>
        <v>0</v>
      </c>
    </row>
    <row r="17" spans="2:9" x14ac:dyDescent="0.25">
      <c r="B17" s="346">
        <v>7</v>
      </c>
      <c r="C17" s="346" t="s">
        <v>355</v>
      </c>
      <c r="D17" s="346"/>
      <c r="E17" s="324" t="s">
        <v>237</v>
      </c>
      <c r="F17" s="230" t="s">
        <v>334</v>
      </c>
      <c r="G17" s="230">
        <v>9</v>
      </c>
      <c r="H17" s="548"/>
      <c r="I17" s="318">
        <f t="shared" si="0"/>
        <v>0</v>
      </c>
    </row>
    <row r="18" spans="2:9" x14ac:dyDescent="0.25">
      <c r="B18" s="346">
        <v>8</v>
      </c>
      <c r="C18" s="346" t="s">
        <v>355</v>
      </c>
      <c r="D18" s="346"/>
      <c r="E18" s="324" t="s">
        <v>238</v>
      </c>
      <c r="F18" s="230" t="s">
        <v>334</v>
      </c>
      <c r="G18" s="230">
        <v>6</v>
      </c>
      <c r="H18" s="548"/>
      <c r="I18" s="318">
        <f t="shared" si="0"/>
        <v>0</v>
      </c>
    </row>
    <row r="19" spans="2:9" x14ac:dyDescent="0.25">
      <c r="B19" s="346">
        <v>9</v>
      </c>
      <c r="C19" s="346" t="s">
        <v>355</v>
      </c>
      <c r="D19" s="346"/>
      <c r="E19" s="324" t="s">
        <v>239</v>
      </c>
      <c r="F19" s="230" t="s">
        <v>334</v>
      </c>
      <c r="G19" s="230">
        <v>9</v>
      </c>
      <c r="H19" s="548"/>
      <c r="I19" s="318">
        <f t="shared" si="0"/>
        <v>0</v>
      </c>
    </row>
    <row r="20" spans="2:9" x14ac:dyDescent="0.25">
      <c r="B20" s="346">
        <v>10</v>
      </c>
      <c r="C20" s="346" t="s">
        <v>355</v>
      </c>
      <c r="D20" s="346"/>
      <c r="E20" s="324" t="s">
        <v>240</v>
      </c>
      <c r="F20" s="230" t="s">
        <v>334</v>
      </c>
      <c r="G20" s="230">
        <v>12</v>
      </c>
      <c r="H20" s="548"/>
      <c r="I20" s="318">
        <f t="shared" si="0"/>
        <v>0</v>
      </c>
    </row>
    <row r="21" spans="2:9" x14ac:dyDescent="0.25">
      <c r="B21" s="346">
        <v>11</v>
      </c>
      <c r="C21" s="346" t="s">
        <v>355</v>
      </c>
      <c r="D21" s="346"/>
      <c r="E21" s="324" t="s">
        <v>429</v>
      </c>
      <c r="F21" s="230" t="s">
        <v>334</v>
      </c>
      <c r="G21" s="230">
        <v>12</v>
      </c>
      <c r="H21" s="548"/>
      <c r="I21" s="318">
        <f t="shared" si="0"/>
        <v>0</v>
      </c>
    </row>
    <row r="22" spans="2:9" x14ac:dyDescent="0.25">
      <c r="B22" s="346">
        <v>12</v>
      </c>
      <c r="C22" s="346" t="s">
        <v>355</v>
      </c>
      <c r="D22" s="346"/>
      <c r="E22" s="324" t="s">
        <v>428</v>
      </c>
      <c r="F22" s="230" t="s">
        <v>334</v>
      </c>
      <c r="G22" s="230">
        <v>12</v>
      </c>
      <c r="H22" s="548"/>
      <c r="I22" s="318">
        <f t="shared" si="0"/>
        <v>0</v>
      </c>
    </row>
    <row r="23" spans="2:9" x14ac:dyDescent="0.25">
      <c r="B23" s="346">
        <v>13</v>
      </c>
      <c r="C23" s="346" t="s">
        <v>355</v>
      </c>
      <c r="D23" s="346"/>
      <c r="E23" s="324" t="s">
        <v>241</v>
      </c>
      <c r="F23" s="230" t="s">
        <v>334</v>
      </c>
      <c r="G23" s="230">
        <v>12</v>
      </c>
      <c r="H23" s="548"/>
      <c r="I23" s="318">
        <f t="shared" si="0"/>
        <v>0</v>
      </c>
    </row>
    <row r="24" spans="2:9" x14ac:dyDescent="0.25">
      <c r="B24" s="346">
        <v>14</v>
      </c>
      <c r="C24" s="346" t="s">
        <v>355</v>
      </c>
      <c r="D24" s="346"/>
      <c r="E24" s="324" t="s">
        <v>242</v>
      </c>
      <c r="F24" s="230" t="s">
        <v>334</v>
      </c>
      <c r="G24" s="230">
        <v>18</v>
      </c>
      <c r="H24" s="548"/>
      <c r="I24" s="318">
        <f t="shared" si="0"/>
        <v>0</v>
      </c>
    </row>
    <row r="25" spans="2:9" x14ac:dyDescent="0.25">
      <c r="B25" s="346">
        <v>15</v>
      </c>
      <c r="C25" s="346" t="s">
        <v>355</v>
      </c>
      <c r="D25" s="346"/>
      <c r="E25" s="324" t="s">
        <v>243</v>
      </c>
      <c r="F25" s="230" t="s">
        <v>334</v>
      </c>
      <c r="G25" s="230">
        <v>6</v>
      </c>
      <c r="H25" s="548"/>
      <c r="I25" s="318">
        <f t="shared" si="0"/>
        <v>0</v>
      </c>
    </row>
    <row r="26" spans="2:9" x14ac:dyDescent="0.25">
      <c r="B26" s="346">
        <v>16</v>
      </c>
      <c r="C26" s="346" t="s">
        <v>355</v>
      </c>
      <c r="D26" s="346"/>
      <c r="E26" s="324" t="s">
        <v>244</v>
      </c>
      <c r="F26" s="230" t="s">
        <v>334</v>
      </c>
      <c r="G26" s="230">
        <v>1</v>
      </c>
      <c r="H26" s="548"/>
      <c r="I26" s="318">
        <f t="shared" si="0"/>
        <v>0</v>
      </c>
    </row>
    <row r="27" spans="2:9" x14ac:dyDescent="0.25">
      <c r="B27" s="346">
        <v>17</v>
      </c>
      <c r="C27" s="346" t="s">
        <v>355</v>
      </c>
      <c r="D27" s="346"/>
      <c r="E27" s="324" t="s">
        <v>427</v>
      </c>
      <c r="F27" s="230" t="s">
        <v>334</v>
      </c>
      <c r="G27" s="230">
        <v>9</v>
      </c>
      <c r="H27" s="548"/>
      <c r="I27" s="318">
        <f t="shared" si="0"/>
        <v>0</v>
      </c>
    </row>
    <row r="28" spans="2:9" x14ac:dyDescent="0.25">
      <c r="B28" s="346">
        <v>18</v>
      </c>
      <c r="C28" s="346" t="s">
        <v>355</v>
      </c>
      <c r="D28" s="346"/>
      <c r="E28" s="324" t="s">
        <v>245</v>
      </c>
      <c r="F28" s="230" t="s">
        <v>334</v>
      </c>
      <c r="G28" s="230">
        <v>6</v>
      </c>
      <c r="H28" s="548"/>
      <c r="I28" s="318">
        <f t="shared" si="0"/>
        <v>0</v>
      </c>
    </row>
    <row r="29" spans="2:9" x14ac:dyDescent="0.25">
      <c r="B29" s="346">
        <v>19</v>
      </c>
      <c r="C29" s="346" t="s">
        <v>355</v>
      </c>
      <c r="D29" s="346"/>
      <c r="E29" s="324" t="s">
        <v>246</v>
      </c>
      <c r="F29" s="230" t="s">
        <v>334</v>
      </c>
      <c r="G29" s="230">
        <v>6</v>
      </c>
      <c r="H29" s="548"/>
      <c r="I29" s="318">
        <f t="shared" si="0"/>
        <v>0</v>
      </c>
    </row>
    <row r="30" spans="2:9" x14ac:dyDescent="0.25">
      <c r="B30" s="346">
        <v>20</v>
      </c>
      <c r="C30" s="346" t="s">
        <v>355</v>
      </c>
      <c r="D30" s="346"/>
      <c r="E30" s="324" t="s">
        <v>247</v>
      </c>
      <c r="F30" s="230" t="s">
        <v>334</v>
      </c>
      <c r="G30" s="230">
        <v>6</v>
      </c>
      <c r="H30" s="548"/>
      <c r="I30" s="318">
        <f t="shared" si="0"/>
        <v>0</v>
      </c>
    </row>
    <row r="31" spans="2:9" x14ac:dyDescent="0.25">
      <c r="B31" s="346">
        <v>21</v>
      </c>
      <c r="C31" s="346" t="s">
        <v>355</v>
      </c>
      <c r="D31" s="346"/>
      <c r="E31" s="324" t="s">
        <v>426</v>
      </c>
      <c r="F31" s="230" t="s">
        <v>334</v>
      </c>
      <c r="G31" s="230">
        <v>12</v>
      </c>
      <c r="H31" s="548"/>
      <c r="I31" s="318">
        <f t="shared" si="0"/>
        <v>0</v>
      </c>
    </row>
    <row r="32" spans="2:9" x14ac:dyDescent="0.25">
      <c r="B32" s="346">
        <v>22</v>
      </c>
      <c r="C32" s="346" t="s">
        <v>355</v>
      </c>
      <c r="D32" s="346"/>
      <c r="E32" s="324" t="s">
        <v>248</v>
      </c>
      <c r="F32" s="230" t="s">
        <v>334</v>
      </c>
      <c r="G32" s="230">
        <v>6</v>
      </c>
      <c r="H32" s="548"/>
      <c r="I32" s="318">
        <f t="shared" si="0"/>
        <v>0</v>
      </c>
    </row>
    <row r="33" spans="2:9" x14ac:dyDescent="0.25">
      <c r="B33" s="346">
        <v>23</v>
      </c>
      <c r="C33" s="346" t="s">
        <v>355</v>
      </c>
      <c r="D33" s="346"/>
      <c r="E33" s="324" t="s">
        <v>249</v>
      </c>
      <c r="F33" s="230" t="s">
        <v>334</v>
      </c>
      <c r="G33" s="230">
        <v>9</v>
      </c>
      <c r="H33" s="548"/>
      <c r="I33" s="318">
        <f t="shared" si="0"/>
        <v>0</v>
      </c>
    </row>
    <row r="34" spans="2:9" x14ac:dyDescent="0.25">
      <c r="B34" s="346">
        <v>24</v>
      </c>
      <c r="C34" s="346" t="s">
        <v>355</v>
      </c>
      <c r="D34" s="346"/>
      <c r="E34" s="324" t="s">
        <v>250</v>
      </c>
      <c r="F34" s="230" t="s">
        <v>334</v>
      </c>
      <c r="G34" s="230">
        <v>15</v>
      </c>
      <c r="H34" s="548"/>
      <c r="I34" s="318">
        <f t="shared" si="0"/>
        <v>0</v>
      </c>
    </row>
    <row r="35" spans="2:9" x14ac:dyDescent="0.25">
      <c r="B35" s="346">
        <v>25</v>
      </c>
      <c r="C35" s="346" t="s">
        <v>355</v>
      </c>
      <c r="D35" s="346"/>
      <c r="E35" s="324" t="s">
        <v>251</v>
      </c>
      <c r="F35" s="230" t="s">
        <v>334</v>
      </c>
      <c r="G35" s="230">
        <v>6</v>
      </c>
      <c r="H35" s="548"/>
      <c r="I35" s="318">
        <f t="shared" si="0"/>
        <v>0</v>
      </c>
    </row>
    <row r="36" spans="2:9" x14ac:dyDescent="0.25">
      <c r="B36" s="346">
        <v>26</v>
      </c>
      <c r="C36" s="346" t="s">
        <v>355</v>
      </c>
      <c r="D36" s="346"/>
      <c r="E36" s="324" t="s">
        <v>252</v>
      </c>
      <c r="F36" s="230" t="s">
        <v>334</v>
      </c>
      <c r="G36" s="230">
        <v>6</v>
      </c>
      <c r="H36" s="548"/>
      <c r="I36" s="318">
        <f t="shared" si="0"/>
        <v>0</v>
      </c>
    </row>
    <row r="37" spans="2:9" x14ac:dyDescent="0.25">
      <c r="B37" s="346">
        <v>27</v>
      </c>
      <c r="C37" s="346" t="s">
        <v>355</v>
      </c>
      <c r="D37" s="346"/>
      <c r="E37" s="324" t="s">
        <v>253</v>
      </c>
      <c r="F37" s="230" t="s">
        <v>334</v>
      </c>
      <c r="G37" s="230">
        <v>12</v>
      </c>
      <c r="H37" s="548"/>
      <c r="I37" s="318">
        <f t="shared" si="0"/>
        <v>0</v>
      </c>
    </row>
    <row r="38" spans="2:9" x14ac:dyDescent="0.25">
      <c r="B38" s="346">
        <v>28</v>
      </c>
      <c r="C38" s="346" t="s">
        <v>355</v>
      </c>
      <c r="D38" s="346"/>
      <c r="E38" s="324" t="s">
        <v>254</v>
      </c>
      <c r="F38" s="230" t="s">
        <v>334</v>
      </c>
      <c r="G38" s="230">
        <v>12</v>
      </c>
      <c r="H38" s="548"/>
      <c r="I38" s="318">
        <f t="shared" si="0"/>
        <v>0</v>
      </c>
    </row>
    <row r="39" spans="2:9" x14ac:dyDescent="0.25">
      <c r="B39" s="346">
        <v>29</v>
      </c>
      <c r="C39" s="346" t="s">
        <v>355</v>
      </c>
      <c r="D39" s="346"/>
      <c r="E39" s="324" t="s">
        <v>255</v>
      </c>
      <c r="F39" s="230" t="s">
        <v>334</v>
      </c>
      <c r="G39" s="230">
        <v>6</v>
      </c>
      <c r="H39" s="548"/>
      <c r="I39" s="318">
        <f t="shared" si="0"/>
        <v>0</v>
      </c>
    </row>
    <row r="40" spans="2:9" x14ac:dyDescent="0.25">
      <c r="B40" s="346">
        <v>30</v>
      </c>
      <c r="C40" s="346" t="s">
        <v>404</v>
      </c>
      <c r="D40" s="346">
        <v>38403</v>
      </c>
      <c r="E40" s="324" t="str">
        <f>VLOOKUP(D40,'SINAPI ABRIL2023'!A:E,2,0)</f>
        <v xml:space="preserve">ENXADA ESTREITA *25 X 23* CM COM CABO                                                                                                                                                                                                                                                                                                                                                                                                                                                                     </v>
      </c>
      <c r="F40" s="230" t="s">
        <v>334</v>
      </c>
      <c r="G40" s="230">
        <v>6</v>
      </c>
      <c r="H40" s="548"/>
      <c r="I40" s="318">
        <f t="shared" si="0"/>
        <v>0</v>
      </c>
    </row>
    <row r="41" spans="2:9" x14ac:dyDescent="0.25">
      <c r="B41" s="346">
        <v>31</v>
      </c>
      <c r="C41" s="346" t="s">
        <v>355</v>
      </c>
      <c r="D41" s="346"/>
      <c r="E41" s="324" t="s">
        <v>256</v>
      </c>
      <c r="F41" s="230" t="s">
        <v>334</v>
      </c>
      <c r="G41" s="230">
        <v>10</v>
      </c>
      <c r="H41" s="548"/>
      <c r="I41" s="318">
        <f t="shared" si="0"/>
        <v>0</v>
      </c>
    </row>
    <row r="42" spans="2:9" x14ac:dyDescent="0.25">
      <c r="B42" s="346">
        <v>32</v>
      </c>
      <c r="C42" s="346" t="s">
        <v>355</v>
      </c>
      <c r="D42" s="346"/>
      <c r="E42" s="324" t="s">
        <v>425</v>
      </c>
      <c r="F42" s="230" t="s">
        <v>334</v>
      </c>
      <c r="G42" s="230">
        <v>12</v>
      </c>
      <c r="H42" s="548"/>
      <c r="I42" s="318">
        <f t="shared" si="0"/>
        <v>0</v>
      </c>
    </row>
    <row r="43" spans="2:9" x14ac:dyDescent="0.25">
      <c r="B43" s="346">
        <v>33</v>
      </c>
      <c r="C43" s="346" t="s">
        <v>355</v>
      </c>
      <c r="D43" s="346"/>
      <c r="E43" s="324" t="s">
        <v>257</v>
      </c>
      <c r="F43" s="230" t="s">
        <v>334</v>
      </c>
      <c r="G43" s="230">
        <v>6</v>
      </c>
      <c r="H43" s="548"/>
      <c r="I43" s="318">
        <f t="shared" si="0"/>
        <v>0</v>
      </c>
    </row>
    <row r="44" spans="2:9" x14ac:dyDescent="0.25">
      <c r="B44" s="346">
        <v>34</v>
      </c>
      <c r="C44" s="346" t="s">
        <v>355</v>
      </c>
      <c r="D44" s="346"/>
      <c r="E44" s="324" t="s">
        <v>258</v>
      </c>
      <c r="F44" s="230" t="s">
        <v>334</v>
      </c>
      <c r="G44" s="230">
        <v>6</v>
      </c>
      <c r="H44" s="548"/>
      <c r="I44" s="318">
        <f t="shared" si="0"/>
        <v>0</v>
      </c>
    </row>
    <row r="45" spans="2:9" x14ac:dyDescent="0.25">
      <c r="B45" s="346">
        <v>35</v>
      </c>
      <c r="C45" s="346" t="s">
        <v>355</v>
      </c>
      <c r="D45" s="346"/>
      <c r="E45" s="324" t="s">
        <v>259</v>
      </c>
      <c r="F45" s="230" t="s">
        <v>334</v>
      </c>
      <c r="G45" s="230">
        <v>6</v>
      </c>
      <c r="H45" s="548"/>
      <c r="I45" s="318">
        <f t="shared" si="0"/>
        <v>0</v>
      </c>
    </row>
    <row r="46" spans="2:9" x14ac:dyDescent="0.25">
      <c r="B46" s="346">
        <v>36</v>
      </c>
      <c r="C46" s="346" t="s">
        <v>355</v>
      </c>
      <c r="D46" s="346"/>
      <c r="E46" s="324" t="s">
        <v>260</v>
      </c>
      <c r="F46" s="230" t="s">
        <v>334</v>
      </c>
      <c r="G46" s="230">
        <v>6</v>
      </c>
      <c r="H46" s="548"/>
      <c r="I46" s="318">
        <f t="shared" si="0"/>
        <v>0</v>
      </c>
    </row>
    <row r="47" spans="2:9" x14ac:dyDescent="0.25">
      <c r="B47" s="346">
        <v>37</v>
      </c>
      <c r="C47" s="346" t="s">
        <v>355</v>
      </c>
      <c r="D47" s="346"/>
      <c r="E47" s="324" t="s">
        <v>261</v>
      </c>
      <c r="F47" s="230" t="s">
        <v>334</v>
      </c>
      <c r="G47" s="230">
        <v>6</v>
      </c>
      <c r="H47" s="548"/>
      <c r="I47" s="318">
        <f t="shared" si="0"/>
        <v>0</v>
      </c>
    </row>
    <row r="48" spans="2:9" x14ac:dyDescent="0.25">
      <c r="B48" s="346">
        <v>38</v>
      </c>
      <c r="C48" s="346" t="s">
        <v>355</v>
      </c>
      <c r="D48" s="346"/>
      <c r="E48" s="324" t="s">
        <v>262</v>
      </c>
      <c r="F48" s="230" t="s">
        <v>334</v>
      </c>
      <c r="G48" s="230">
        <v>6</v>
      </c>
      <c r="H48" s="548"/>
      <c r="I48" s="318">
        <f t="shared" si="0"/>
        <v>0</v>
      </c>
    </row>
    <row r="49" spans="2:9" x14ac:dyDescent="0.25">
      <c r="B49" s="346">
        <v>39</v>
      </c>
      <c r="C49" s="346" t="s">
        <v>355</v>
      </c>
      <c r="D49" s="346"/>
      <c r="E49" s="324" t="s">
        <v>263</v>
      </c>
      <c r="F49" s="230" t="s">
        <v>334</v>
      </c>
      <c r="G49" s="230">
        <v>6</v>
      </c>
      <c r="H49" s="548"/>
      <c r="I49" s="318">
        <f t="shared" si="0"/>
        <v>0</v>
      </c>
    </row>
    <row r="50" spans="2:9" x14ac:dyDescent="0.25">
      <c r="B50" s="346">
        <v>40</v>
      </c>
      <c r="C50" s="346" t="s">
        <v>355</v>
      </c>
      <c r="D50" s="346"/>
      <c r="E50" s="324" t="s">
        <v>264</v>
      </c>
      <c r="F50" s="230" t="s">
        <v>334</v>
      </c>
      <c r="G50" s="230">
        <v>6</v>
      </c>
      <c r="H50" s="548"/>
      <c r="I50" s="318">
        <f t="shared" si="0"/>
        <v>0</v>
      </c>
    </row>
    <row r="51" spans="2:9" x14ac:dyDescent="0.25">
      <c r="B51" s="346">
        <v>41</v>
      </c>
      <c r="C51" s="346" t="s">
        <v>355</v>
      </c>
      <c r="D51" s="346"/>
      <c r="E51" s="324" t="s">
        <v>424</v>
      </c>
      <c r="F51" s="230" t="s">
        <v>334</v>
      </c>
      <c r="G51" s="230">
        <v>12</v>
      </c>
      <c r="H51" s="548"/>
      <c r="I51" s="318">
        <f t="shared" si="0"/>
        <v>0</v>
      </c>
    </row>
    <row r="52" spans="2:9" x14ac:dyDescent="0.25">
      <c r="B52" s="346">
        <v>42</v>
      </c>
      <c r="C52" s="346" t="s">
        <v>355</v>
      </c>
      <c r="D52" s="346"/>
      <c r="E52" s="324" t="s">
        <v>423</v>
      </c>
      <c r="F52" s="230" t="s">
        <v>334</v>
      </c>
      <c r="G52" s="230">
        <v>6</v>
      </c>
      <c r="H52" s="548"/>
      <c r="I52" s="318">
        <f t="shared" si="0"/>
        <v>0</v>
      </c>
    </row>
    <row r="53" spans="2:9" x14ac:dyDescent="0.25">
      <c r="B53" s="346">
        <v>43</v>
      </c>
      <c r="C53" s="346" t="s">
        <v>355</v>
      </c>
      <c r="D53" s="346"/>
      <c r="E53" s="324" t="s">
        <v>265</v>
      </c>
      <c r="F53" s="230" t="s">
        <v>334</v>
      </c>
      <c r="G53" s="230">
        <v>12</v>
      </c>
      <c r="H53" s="548"/>
      <c r="I53" s="318">
        <f t="shared" ref="I53:I74" si="1">G53*H53</f>
        <v>0</v>
      </c>
    </row>
    <row r="54" spans="2:9" x14ac:dyDescent="0.25">
      <c r="B54" s="346">
        <v>44</v>
      </c>
      <c r="C54" s="346" t="s">
        <v>355</v>
      </c>
      <c r="D54" s="346"/>
      <c r="E54" s="324" t="s">
        <v>266</v>
      </c>
      <c r="F54" s="230" t="s">
        <v>334</v>
      </c>
      <c r="G54" s="230">
        <v>12</v>
      </c>
      <c r="H54" s="548"/>
      <c r="I54" s="318">
        <f t="shared" si="1"/>
        <v>0</v>
      </c>
    </row>
    <row r="55" spans="2:9" x14ac:dyDescent="0.25">
      <c r="B55" s="346">
        <v>45</v>
      </c>
      <c r="C55" s="346" t="s">
        <v>355</v>
      </c>
      <c r="D55" s="346"/>
      <c r="E55" s="324" t="s">
        <v>267</v>
      </c>
      <c r="F55" s="230" t="s">
        <v>334</v>
      </c>
      <c r="G55" s="230">
        <v>6</v>
      </c>
      <c r="H55" s="548"/>
      <c r="I55" s="318">
        <f t="shared" si="1"/>
        <v>0</v>
      </c>
    </row>
    <row r="56" spans="2:9" x14ac:dyDescent="0.25">
      <c r="B56" s="346">
        <v>46</v>
      </c>
      <c r="C56" s="346" t="s">
        <v>355</v>
      </c>
      <c r="D56" s="346"/>
      <c r="E56" s="324" t="s">
        <v>268</v>
      </c>
      <c r="F56" s="230" t="s">
        <v>334</v>
      </c>
      <c r="G56" s="230">
        <v>6</v>
      </c>
      <c r="H56" s="548"/>
      <c r="I56" s="318">
        <f t="shared" si="1"/>
        <v>0</v>
      </c>
    </row>
    <row r="57" spans="2:9" x14ac:dyDescent="0.25">
      <c r="B57" s="346">
        <v>47</v>
      </c>
      <c r="C57" s="346" t="s">
        <v>355</v>
      </c>
      <c r="D57" s="346"/>
      <c r="E57" s="324" t="s">
        <v>269</v>
      </c>
      <c r="F57" s="230" t="s">
        <v>334</v>
      </c>
      <c r="G57" s="230">
        <v>12</v>
      </c>
      <c r="H57" s="548"/>
      <c r="I57" s="318">
        <f t="shared" si="1"/>
        <v>0</v>
      </c>
    </row>
    <row r="58" spans="2:9" x14ac:dyDescent="0.25">
      <c r="B58" s="346">
        <v>48</v>
      </c>
      <c r="C58" s="346" t="s">
        <v>355</v>
      </c>
      <c r="D58" s="346"/>
      <c r="E58" s="324" t="s">
        <v>270</v>
      </c>
      <c r="F58" s="230" t="s">
        <v>334</v>
      </c>
      <c r="G58" s="230">
        <v>12</v>
      </c>
      <c r="H58" s="548"/>
      <c r="I58" s="318">
        <f t="shared" si="1"/>
        <v>0</v>
      </c>
    </row>
    <row r="59" spans="2:9" x14ac:dyDescent="0.25">
      <c r="B59" s="346">
        <v>49</v>
      </c>
      <c r="C59" s="346" t="s">
        <v>355</v>
      </c>
      <c r="D59" s="346"/>
      <c r="E59" s="324" t="s">
        <v>271</v>
      </c>
      <c r="F59" s="230" t="s">
        <v>334</v>
      </c>
      <c r="G59" s="230">
        <v>6</v>
      </c>
      <c r="H59" s="548"/>
      <c r="I59" s="318">
        <f t="shared" si="1"/>
        <v>0</v>
      </c>
    </row>
    <row r="60" spans="2:9" x14ac:dyDescent="0.25">
      <c r="B60" s="346">
        <v>50</v>
      </c>
      <c r="C60" s="346" t="s">
        <v>355</v>
      </c>
      <c r="D60" s="346"/>
      <c r="E60" s="324" t="s">
        <v>272</v>
      </c>
      <c r="F60" s="230" t="s">
        <v>334</v>
      </c>
      <c r="G60" s="230">
        <v>6</v>
      </c>
      <c r="H60" s="548"/>
      <c r="I60" s="318">
        <f t="shared" si="1"/>
        <v>0</v>
      </c>
    </row>
    <row r="61" spans="2:9" x14ac:dyDescent="0.25">
      <c r="B61" s="346">
        <v>51</v>
      </c>
      <c r="C61" s="346" t="s">
        <v>355</v>
      </c>
      <c r="D61" s="346"/>
      <c r="E61" s="324" t="s">
        <v>422</v>
      </c>
      <c r="F61" s="230" t="s">
        <v>334</v>
      </c>
      <c r="G61" s="230">
        <v>6</v>
      </c>
      <c r="H61" s="548"/>
      <c r="I61" s="318">
        <f t="shared" si="1"/>
        <v>0</v>
      </c>
    </row>
    <row r="62" spans="2:9" x14ac:dyDescent="0.25">
      <c r="B62" s="346">
        <v>52</v>
      </c>
      <c r="C62" s="346" t="s">
        <v>355</v>
      </c>
      <c r="D62" s="346"/>
      <c r="E62" s="324" t="s">
        <v>273</v>
      </c>
      <c r="F62" s="230" t="s">
        <v>334</v>
      </c>
      <c r="G62" s="230">
        <v>10</v>
      </c>
      <c r="H62" s="548"/>
      <c r="I62" s="318">
        <f t="shared" si="1"/>
        <v>0</v>
      </c>
    </row>
    <row r="63" spans="2:9" x14ac:dyDescent="0.25">
      <c r="B63" s="346">
        <v>53</v>
      </c>
      <c r="C63" s="346" t="s">
        <v>355</v>
      </c>
      <c r="D63" s="346"/>
      <c r="E63" s="324" t="s">
        <v>274</v>
      </c>
      <c r="F63" s="230" t="s">
        <v>334</v>
      </c>
      <c r="G63" s="230">
        <v>10</v>
      </c>
      <c r="H63" s="548"/>
      <c r="I63" s="318">
        <f t="shared" si="1"/>
        <v>0</v>
      </c>
    </row>
    <row r="64" spans="2:9" x14ac:dyDescent="0.25">
      <c r="B64" s="346">
        <v>54</v>
      </c>
      <c r="C64" s="346" t="s">
        <v>404</v>
      </c>
      <c r="D64" s="346">
        <v>38379</v>
      </c>
      <c r="E64" s="324" t="str">
        <f>VLOOKUP(D64,'SINAPI ABRIL2023'!A:E,2,0)</f>
        <v xml:space="preserve">REGUA DE ALUMINIO PARA PEDREIRO 2 X 1 "                                                                                                                                                                                                                                                                                                                                                                                                                                                                   </v>
      </c>
      <c r="F64" s="230" t="s">
        <v>334</v>
      </c>
      <c r="G64" s="230">
        <v>10</v>
      </c>
      <c r="H64" s="548"/>
      <c r="I64" s="318">
        <f t="shared" si="1"/>
        <v>0</v>
      </c>
    </row>
    <row r="65" spans="2:9" x14ac:dyDescent="0.25">
      <c r="B65" s="346">
        <v>55</v>
      </c>
      <c r="C65" s="346" t="s">
        <v>355</v>
      </c>
      <c r="D65" s="346"/>
      <c r="E65" s="324" t="s">
        <v>275</v>
      </c>
      <c r="F65" s="230" t="s">
        <v>334</v>
      </c>
      <c r="G65" s="230">
        <v>6</v>
      </c>
      <c r="H65" s="548"/>
      <c r="I65" s="318">
        <f t="shared" si="1"/>
        <v>0</v>
      </c>
    </row>
    <row r="66" spans="2:9" x14ac:dyDescent="0.25">
      <c r="B66" s="346">
        <v>56</v>
      </c>
      <c r="C66" s="346" t="s">
        <v>355</v>
      </c>
      <c r="D66" s="346"/>
      <c r="E66" s="324" t="s">
        <v>276</v>
      </c>
      <c r="F66" s="230" t="s">
        <v>334</v>
      </c>
      <c r="G66" s="230">
        <v>10</v>
      </c>
      <c r="H66" s="548"/>
      <c r="I66" s="318">
        <f t="shared" si="1"/>
        <v>0</v>
      </c>
    </row>
    <row r="67" spans="2:9" x14ac:dyDescent="0.25">
      <c r="B67" s="346">
        <v>57</v>
      </c>
      <c r="C67" s="346" t="s">
        <v>355</v>
      </c>
      <c r="D67" s="346"/>
      <c r="E67" s="324" t="s">
        <v>277</v>
      </c>
      <c r="F67" s="230" t="s">
        <v>334</v>
      </c>
      <c r="G67" s="230">
        <v>6</v>
      </c>
      <c r="H67" s="548"/>
      <c r="I67" s="318">
        <f t="shared" si="1"/>
        <v>0</v>
      </c>
    </row>
    <row r="68" spans="2:9" x14ac:dyDescent="0.25">
      <c r="B68" s="346">
        <v>58</v>
      </c>
      <c r="C68" s="346" t="s">
        <v>355</v>
      </c>
      <c r="D68" s="346"/>
      <c r="E68" s="324" t="s">
        <v>278</v>
      </c>
      <c r="F68" s="230" t="s">
        <v>334</v>
      </c>
      <c r="G68" s="230">
        <v>10</v>
      </c>
      <c r="H68" s="548"/>
      <c r="I68" s="318">
        <f t="shared" si="1"/>
        <v>0</v>
      </c>
    </row>
    <row r="69" spans="2:9" x14ac:dyDescent="0.25">
      <c r="B69" s="346">
        <v>59</v>
      </c>
      <c r="C69" s="346" t="s">
        <v>404</v>
      </c>
      <c r="D69" s="346">
        <v>38469</v>
      </c>
      <c r="E69" s="324" t="str">
        <f>VLOOKUP(D69,'SINAPI ABRIL2023'!A:E,2,0)</f>
        <v xml:space="preserve">ALICATE DE PRESSAO PARA SOLDA DE CHAPA 18 "                                                                                                                                                                                                                                                                                                                                                                                                                                                               </v>
      </c>
      <c r="F69" s="230" t="s">
        <v>334</v>
      </c>
      <c r="G69" s="230">
        <v>1</v>
      </c>
      <c r="H69" s="548"/>
      <c r="I69" s="318">
        <f t="shared" si="1"/>
        <v>0</v>
      </c>
    </row>
    <row r="70" spans="2:9" x14ac:dyDescent="0.25">
      <c r="B70" s="346">
        <v>60</v>
      </c>
      <c r="C70" s="346" t="s">
        <v>404</v>
      </c>
      <c r="D70" s="346">
        <v>36141</v>
      </c>
      <c r="E70" s="324" t="str">
        <f>VLOOKUP(D70,'SINAPI ABRIL2023'!A:E,2,0)</f>
        <v xml:space="preserve">MASCARA DE SEGURANCA PARA SOLDA COM ESCUDO DE CELERON E CARNEIRA DE PLASTICO COM REGULAGEM                                                                                                                                                                                                                                                                                                                                                                                                                </v>
      </c>
      <c r="F70" s="230" t="s">
        <v>334</v>
      </c>
      <c r="G70" s="230">
        <v>1</v>
      </c>
      <c r="H70" s="548"/>
      <c r="I70" s="318">
        <f t="shared" si="1"/>
        <v>0</v>
      </c>
    </row>
    <row r="71" spans="2:9" x14ac:dyDescent="0.25">
      <c r="B71" s="346">
        <v>61</v>
      </c>
      <c r="C71" s="346" t="s">
        <v>355</v>
      </c>
      <c r="D71" s="346"/>
      <c r="E71" s="324" t="s">
        <v>279</v>
      </c>
      <c r="F71" s="230" t="s">
        <v>334</v>
      </c>
      <c r="G71" s="230">
        <v>6</v>
      </c>
      <c r="H71" s="548"/>
      <c r="I71" s="318">
        <f t="shared" si="1"/>
        <v>0</v>
      </c>
    </row>
    <row r="72" spans="2:9" x14ac:dyDescent="0.25">
      <c r="B72" s="346">
        <v>62</v>
      </c>
      <c r="C72" s="346" t="s">
        <v>355</v>
      </c>
      <c r="D72" s="346"/>
      <c r="E72" s="324" t="s">
        <v>217</v>
      </c>
      <c r="F72" s="230" t="s">
        <v>334</v>
      </c>
      <c r="G72" s="230">
        <v>6</v>
      </c>
      <c r="H72" s="548"/>
      <c r="I72" s="318">
        <f t="shared" si="1"/>
        <v>0</v>
      </c>
    </row>
    <row r="73" spans="2:9" x14ac:dyDescent="0.25">
      <c r="B73" s="346">
        <v>63</v>
      </c>
      <c r="C73" s="346" t="s">
        <v>355</v>
      </c>
      <c r="D73" s="346"/>
      <c r="E73" s="324" t="s">
        <v>280</v>
      </c>
      <c r="F73" s="230" t="s">
        <v>334</v>
      </c>
      <c r="G73" s="230">
        <v>1</v>
      </c>
      <c r="H73" s="548"/>
      <c r="I73" s="318">
        <f t="shared" si="1"/>
        <v>0</v>
      </c>
    </row>
    <row r="74" spans="2:9" x14ac:dyDescent="0.25">
      <c r="B74" s="346">
        <v>64</v>
      </c>
      <c r="C74" s="346" t="s">
        <v>355</v>
      </c>
      <c r="D74" s="346"/>
      <c r="E74" s="324" t="s">
        <v>281</v>
      </c>
      <c r="F74" s="230" t="s">
        <v>334</v>
      </c>
      <c r="G74" s="230">
        <v>1</v>
      </c>
      <c r="H74" s="548"/>
      <c r="I74" s="318">
        <f t="shared" si="1"/>
        <v>0</v>
      </c>
    </row>
    <row r="75" spans="2:9" x14ac:dyDescent="0.25">
      <c r="B75" s="346">
        <v>65</v>
      </c>
      <c r="C75" s="346" t="s">
        <v>404</v>
      </c>
      <c r="D75" s="346">
        <v>38476</v>
      </c>
      <c r="E75" s="324" t="str">
        <f>VLOOKUP(D75,'SINAPI ABRIL2023'!A:E,2,0)</f>
        <v xml:space="preserve">ESCADA DUPLA DE ABRIR EM ALUMINIO, MODELO PINTOR, 8 DEGRAUS                                                                                                                                                                                                                                                                                                                                                                                                                                               </v>
      </c>
      <c r="F75" s="230" t="s">
        <v>334</v>
      </c>
      <c r="G75" s="230">
        <v>6</v>
      </c>
      <c r="H75" s="548"/>
      <c r="I75" s="318">
        <f>G75*H75</f>
        <v>0</v>
      </c>
    </row>
    <row r="76" spans="2:9" x14ac:dyDescent="0.25">
      <c r="B76" s="346">
        <v>66</v>
      </c>
      <c r="C76" s="346" t="s">
        <v>404</v>
      </c>
      <c r="D76" s="346">
        <v>38477</v>
      </c>
      <c r="E76" s="324" t="str">
        <f>VLOOKUP(D76,'SINAPI ABRIL2023'!A:E,2,0)</f>
        <v xml:space="preserve">ESCADA EXTENSIVEL EM ALUMINIO COM 6,00 M ESTENDIDA                                                                                                                                                                                                                                                                                                                                                                                                                                                        </v>
      </c>
      <c r="F76" s="230" t="s">
        <v>334</v>
      </c>
      <c r="G76" s="230">
        <v>6</v>
      </c>
      <c r="H76" s="548"/>
      <c r="I76" s="318">
        <f>G76*H76</f>
        <v>0</v>
      </c>
    </row>
    <row r="77" spans="2:9" x14ac:dyDescent="0.25">
      <c r="B77" s="392" t="s">
        <v>282</v>
      </c>
      <c r="C77" s="392"/>
      <c r="D77" s="392"/>
      <c r="E77" s="392"/>
      <c r="F77" s="392"/>
      <c r="G77" s="392"/>
      <c r="H77" s="392"/>
      <c r="I77" s="322">
        <f>SUM(I11:I76)</f>
        <v>0</v>
      </c>
    </row>
    <row r="80" spans="2:9" x14ac:dyDescent="0.25">
      <c r="B80" s="394" t="s">
        <v>283</v>
      </c>
      <c r="C80" s="394"/>
      <c r="D80" s="394"/>
      <c r="E80" s="394"/>
      <c r="F80" s="394"/>
      <c r="G80" s="394"/>
      <c r="H80" s="394"/>
      <c r="I80" s="394"/>
    </row>
    <row r="81" spans="2:9" ht="28.5" customHeight="1" x14ac:dyDescent="0.25">
      <c r="B81" s="229" t="s">
        <v>187</v>
      </c>
      <c r="C81" s="229" t="s">
        <v>403</v>
      </c>
      <c r="D81" s="333" t="s">
        <v>188</v>
      </c>
      <c r="E81" s="325" t="s">
        <v>284</v>
      </c>
      <c r="F81" s="229" t="s">
        <v>201</v>
      </c>
      <c r="G81" s="229" t="s">
        <v>158</v>
      </c>
      <c r="H81" s="286" t="s">
        <v>285</v>
      </c>
      <c r="I81" s="323" t="s">
        <v>286</v>
      </c>
    </row>
    <row r="82" spans="2:9" x14ac:dyDescent="0.25">
      <c r="B82" s="346">
        <v>67</v>
      </c>
      <c r="C82" s="346" t="s">
        <v>355</v>
      </c>
      <c r="D82" s="346"/>
      <c r="E82" s="320" t="s">
        <v>287</v>
      </c>
      <c r="F82" s="230" t="s">
        <v>334</v>
      </c>
      <c r="G82" s="230">
        <v>6</v>
      </c>
      <c r="H82" s="548"/>
      <c r="I82" s="318">
        <f>G82*H82</f>
        <v>0</v>
      </c>
    </row>
    <row r="83" spans="2:9" x14ac:dyDescent="0.25">
      <c r="B83" s="346">
        <v>68</v>
      </c>
      <c r="C83" s="346" t="s">
        <v>404</v>
      </c>
      <c r="D83" s="346">
        <v>40703</v>
      </c>
      <c r="E83" s="324" t="str">
        <f>VLOOKUP(D83,'SINAPI ABRIL2023'!A:E,2,0)</f>
        <v xml:space="preserve">MARTELO DEMOLIDOR ELETRICO, COM POTENCIA DE 2.000 W, FREQUENCIA DE 1.000 IMPACTOS POR MINUTO, FORÇA DE IMPACTO ENTRE 60 E 65 J, PESO DE 30 KG                                                                                                                                                                                                                                                                                                                                                             </v>
      </c>
      <c r="F83" s="230" t="s">
        <v>334</v>
      </c>
      <c r="G83" s="230">
        <v>1</v>
      </c>
      <c r="H83" s="548"/>
      <c r="I83" s="318">
        <f t="shared" ref="I83:I97" si="2">G83*H83</f>
        <v>0</v>
      </c>
    </row>
    <row r="84" spans="2:9" x14ac:dyDescent="0.25">
      <c r="B84" s="346">
        <v>69</v>
      </c>
      <c r="C84" s="346" t="s">
        <v>355</v>
      </c>
      <c r="D84" s="346"/>
      <c r="E84" s="320" t="s">
        <v>430</v>
      </c>
      <c r="F84" s="230" t="s">
        <v>334</v>
      </c>
      <c r="G84" s="230">
        <v>6</v>
      </c>
      <c r="H84" s="548"/>
      <c r="I84" s="318">
        <f t="shared" si="2"/>
        <v>0</v>
      </c>
    </row>
    <row r="85" spans="2:9" x14ac:dyDescent="0.25">
      <c r="B85" s="346">
        <v>70</v>
      </c>
      <c r="C85" s="346" t="s">
        <v>355</v>
      </c>
      <c r="D85" s="346"/>
      <c r="E85" s="320" t="s">
        <v>288</v>
      </c>
      <c r="F85" s="230" t="s">
        <v>334</v>
      </c>
      <c r="G85" s="230">
        <v>6</v>
      </c>
      <c r="H85" s="548"/>
      <c r="I85" s="318">
        <f t="shared" si="2"/>
        <v>0</v>
      </c>
    </row>
    <row r="86" spans="2:9" x14ac:dyDescent="0.25">
      <c r="B86" s="346">
        <v>71</v>
      </c>
      <c r="C86" s="346" t="s">
        <v>355</v>
      </c>
      <c r="D86" s="346"/>
      <c r="E86" s="320" t="s">
        <v>289</v>
      </c>
      <c r="F86" s="230" t="s">
        <v>334</v>
      </c>
      <c r="G86" s="230">
        <v>6</v>
      </c>
      <c r="H86" s="548"/>
      <c r="I86" s="318">
        <f t="shared" si="2"/>
        <v>0</v>
      </c>
    </row>
    <row r="87" spans="2:9" x14ac:dyDescent="0.25">
      <c r="B87" s="346">
        <v>72</v>
      </c>
      <c r="C87" s="346" t="s">
        <v>355</v>
      </c>
      <c r="D87" s="346"/>
      <c r="E87" s="320" t="s">
        <v>290</v>
      </c>
      <c r="F87" s="230" t="s">
        <v>334</v>
      </c>
      <c r="G87" s="230">
        <v>6</v>
      </c>
      <c r="H87" s="548"/>
      <c r="I87" s="318">
        <f t="shared" si="2"/>
        <v>0</v>
      </c>
    </row>
    <row r="88" spans="2:9" x14ac:dyDescent="0.25">
      <c r="B88" s="346">
        <v>73</v>
      </c>
      <c r="C88" s="346" t="s">
        <v>355</v>
      </c>
      <c r="D88" s="346"/>
      <c r="E88" s="320" t="s">
        <v>291</v>
      </c>
      <c r="F88" s="230" t="s">
        <v>334</v>
      </c>
      <c r="G88" s="230">
        <v>1</v>
      </c>
      <c r="H88" s="548"/>
      <c r="I88" s="318">
        <f t="shared" si="2"/>
        <v>0</v>
      </c>
    </row>
    <row r="89" spans="2:9" x14ac:dyDescent="0.25">
      <c r="B89" s="346">
        <v>74</v>
      </c>
      <c r="C89" s="346" t="s">
        <v>355</v>
      </c>
      <c r="D89" s="346"/>
      <c r="E89" s="320" t="s">
        <v>292</v>
      </c>
      <c r="F89" s="230" t="s">
        <v>334</v>
      </c>
      <c r="G89" s="230">
        <v>1</v>
      </c>
      <c r="H89" s="548"/>
      <c r="I89" s="318">
        <f t="shared" si="2"/>
        <v>0</v>
      </c>
    </row>
    <row r="90" spans="2:9" x14ac:dyDescent="0.25">
      <c r="B90" s="346">
        <v>75</v>
      </c>
      <c r="C90" s="346" t="s">
        <v>355</v>
      </c>
      <c r="D90" s="346"/>
      <c r="E90" s="320" t="s">
        <v>293</v>
      </c>
      <c r="F90" s="230" t="s">
        <v>334</v>
      </c>
      <c r="G90" s="230">
        <v>1</v>
      </c>
      <c r="H90" s="548"/>
      <c r="I90" s="318">
        <f t="shared" si="2"/>
        <v>0</v>
      </c>
    </row>
    <row r="91" spans="2:9" x14ac:dyDescent="0.25">
      <c r="B91" s="346">
        <v>76</v>
      </c>
      <c r="C91" s="346" t="s">
        <v>355</v>
      </c>
      <c r="D91" s="346"/>
      <c r="E91" s="320" t="s">
        <v>432</v>
      </c>
      <c r="F91" s="230" t="s">
        <v>334</v>
      </c>
      <c r="G91" s="230">
        <v>1</v>
      </c>
      <c r="H91" s="548"/>
      <c r="I91" s="318">
        <f t="shared" si="2"/>
        <v>0</v>
      </c>
    </row>
    <row r="92" spans="2:9" x14ac:dyDescent="0.25">
      <c r="B92" s="346">
        <v>77</v>
      </c>
      <c r="C92" s="346" t="s">
        <v>355</v>
      </c>
      <c r="D92" s="346"/>
      <c r="E92" s="320" t="s">
        <v>294</v>
      </c>
      <c r="F92" s="230" t="s">
        <v>334</v>
      </c>
      <c r="G92" s="230">
        <v>1</v>
      </c>
      <c r="H92" s="548"/>
      <c r="I92" s="318">
        <f t="shared" si="2"/>
        <v>0</v>
      </c>
    </row>
    <row r="93" spans="2:9" x14ac:dyDescent="0.25">
      <c r="B93" s="346">
        <v>78</v>
      </c>
      <c r="C93" s="346" t="s">
        <v>404</v>
      </c>
      <c r="D93" s="346">
        <v>38413</v>
      </c>
      <c r="E93" s="324" t="str">
        <f>VLOOKUP(D93,'SINAPI ABRIL2023'!A:E,2,0)</f>
        <v xml:space="preserve">LIXADEIRA ELETRICA ANGULAR, PARA DISCO DE 7 " (180 MM), POTENCIA DE 2.200 W, *5.000* RPM, 220 V                                                                                                                                                                                                                                                                                                                                                                                                           </v>
      </c>
      <c r="F93" s="230" t="s">
        <v>334</v>
      </c>
      <c r="G93" s="230">
        <v>1</v>
      </c>
      <c r="H93" s="548"/>
      <c r="I93" s="318">
        <f t="shared" si="2"/>
        <v>0</v>
      </c>
    </row>
    <row r="94" spans="2:9" x14ac:dyDescent="0.25">
      <c r="B94" s="346">
        <v>79</v>
      </c>
      <c r="C94" s="346" t="s">
        <v>355</v>
      </c>
      <c r="D94" s="346"/>
      <c r="E94" s="320" t="s">
        <v>431</v>
      </c>
      <c r="F94" s="230" t="s">
        <v>334</v>
      </c>
      <c r="G94" s="230">
        <v>1</v>
      </c>
      <c r="H94" s="548"/>
      <c r="I94" s="318">
        <f t="shared" si="2"/>
        <v>0</v>
      </c>
    </row>
    <row r="95" spans="2:9" x14ac:dyDescent="0.25">
      <c r="B95" s="346">
        <v>80</v>
      </c>
      <c r="C95" s="346" t="s">
        <v>355</v>
      </c>
      <c r="D95" s="346"/>
      <c r="E95" s="320" t="s">
        <v>295</v>
      </c>
      <c r="F95" s="230" t="s">
        <v>334</v>
      </c>
      <c r="G95" s="230">
        <v>1</v>
      </c>
      <c r="H95" s="548"/>
      <c r="I95" s="318">
        <f t="shared" si="2"/>
        <v>0</v>
      </c>
    </row>
    <row r="96" spans="2:9" x14ac:dyDescent="0.25">
      <c r="B96" s="346">
        <v>81</v>
      </c>
      <c r="C96" s="346" t="s">
        <v>404</v>
      </c>
      <c r="D96" s="346">
        <v>10535</v>
      </c>
      <c r="E96" s="324" t="str">
        <f>VLOOKUP(D96,'SINAPI ABRIL2023'!A:E,2,0)</f>
        <v xml:space="preserve">BETONEIRA CAPACIDADE NOMINAL 400 L, CAPACIDADE DE MISTURA  280 L, MOTOR ELETRICO TRIFASICO 220/380 V POTENCIA 2 CV, SEM CARREGADOR                                                                                                                                                                                                                                                                                                                                                                        </v>
      </c>
      <c r="F96" s="230" t="s">
        <v>334</v>
      </c>
      <c r="G96" s="230">
        <v>1</v>
      </c>
      <c r="H96" s="548"/>
      <c r="I96" s="318">
        <f>G96*H96</f>
        <v>0</v>
      </c>
    </row>
    <row r="97" spans="2:11" ht="33.75" x14ac:dyDescent="0.25">
      <c r="B97" s="346">
        <v>82</v>
      </c>
      <c r="C97" s="346" t="s">
        <v>355</v>
      </c>
      <c r="D97" s="346"/>
      <c r="E97" s="320" t="s">
        <v>296</v>
      </c>
      <c r="F97" s="230" t="s">
        <v>334</v>
      </c>
      <c r="G97" s="230">
        <v>7</v>
      </c>
      <c r="H97" s="548"/>
      <c r="I97" s="318">
        <f t="shared" si="2"/>
        <v>0</v>
      </c>
    </row>
    <row r="98" spans="2:11" x14ac:dyDescent="0.25">
      <c r="B98" s="392" t="s">
        <v>228</v>
      </c>
      <c r="C98" s="392"/>
      <c r="D98" s="392"/>
      <c r="E98" s="392"/>
      <c r="F98" s="392"/>
      <c r="G98" s="392"/>
      <c r="H98" s="392"/>
      <c r="I98" s="321">
        <f>SUM(I82:I97)</f>
        <v>0</v>
      </c>
    </row>
    <row r="100" spans="2:11" x14ac:dyDescent="0.25">
      <c r="B100" s="393" t="s">
        <v>2153</v>
      </c>
      <c r="C100" s="393"/>
      <c r="D100" s="393"/>
      <c r="E100" s="393"/>
      <c r="F100" s="393"/>
      <c r="G100" s="393"/>
      <c r="H100" s="393"/>
      <c r="I100" s="287">
        <f>I98+I77</f>
        <v>0</v>
      </c>
    </row>
    <row r="102" spans="2:11" x14ac:dyDescent="0.25">
      <c r="B102" s="326" t="s">
        <v>2154</v>
      </c>
      <c r="C102" s="327"/>
      <c r="D102" s="335"/>
      <c r="E102" s="328"/>
      <c r="F102" s="328"/>
      <c r="G102" s="329"/>
      <c r="H102" s="329"/>
      <c r="I102" s="330"/>
      <c r="J102" s="330"/>
    </row>
    <row r="103" spans="2:11" x14ac:dyDescent="0.25">
      <c r="B103" s="388" t="s">
        <v>2155</v>
      </c>
      <c r="C103" s="389"/>
      <c r="D103" s="389"/>
      <c r="E103" s="390"/>
      <c r="F103" s="549">
        <f>I100</f>
        <v>0</v>
      </c>
      <c r="G103" s="550"/>
      <c r="H103" s="551"/>
      <c r="I103" s="330"/>
      <c r="J103" s="330"/>
      <c r="K103" s="330"/>
    </row>
    <row r="104" spans="2:11" x14ac:dyDescent="0.25">
      <c r="B104" s="391" t="s">
        <v>2156</v>
      </c>
      <c r="C104" s="391"/>
      <c r="D104" s="391"/>
      <c r="E104" s="391"/>
      <c r="F104" s="552">
        <v>8</v>
      </c>
      <c r="G104" s="553"/>
      <c r="H104" s="554"/>
      <c r="I104" s="330"/>
      <c r="J104" s="330"/>
      <c r="K104" s="330"/>
    </row>
    <row r="105" spans="2:11" x14ac:dyDescent="0.25">
      <c r="B105" s="391" t="s">
        <v>2157</v>
      </c>
      <c r="C105" s="391"/>
      <c r="D105" s="391"/>
      <c r="E105" s="391"/>
      <c r="F105" s="555">
        <v>0.2</v>
      </c>
      <c r="G105" s="556"/>
      <c r="H105" s="557"/>
      <c r="I105" s="330"/>
      <c r="J105" s="330"/>
      <c r="K105" s="330"/>
    </row>
    <row r="106" spans="2:11" x14ac:dyDescent="0.25">
      <c r="B106" s="391" t="s">
        <v>2158</v>
      </c>
      <c r="C106" s="391"/>
      <c r="D106" s="391"/>
      <c r="E106" s="391"/>
      <c r="F106" s="549">
        <f>TRUNC((F103-F103*F105)/F104/12,2)</f>
        <v>0</v>
      </c>
      <c r="G106" s="550"/>
      <c r="H106" s="551"/>
      <c r="I106" s="330"/>
      <c r="J106" s="330"/>
      <c r="K106" s="330"/>
    </row>
    <row r="107" spans="2:11" x14ac:dyDescent="0.25">
      <c r="B107" s="391" t="s">
        <v>2159</v>
      </c>
      <c r="C107" s="391"/>
      <c r="D107" s="391"/>
      <c r="E107" s="391"/>
      <c r="F107" s="549">
        <f>F103*0.005</f>
        <v>0</v>
      </c>
      <c r="G107" s="550"/>
      <c r="H107" s="551"/>
      <c r="I107" s="330"/>
      <c r="J107" s="330"/>
      <c r="K107" s="330"/>
    </row>
    <row r="108" spans="2:11" x14ac:dyDescent="0.25">
      <c r="B108" s="391" t="s">
        <v>2160</v>
      </c>
      <c r="C108" s="391"/>
      <c r="D108" s="391"/>
      <c r="E108" s="391"/>
      <c r="F108" s="549">
        <f>F107+F106</f>
        <v>0</v>
      </c>
      <c r="G108" s="550"/>
      <c r="H108" s="551"/>
      <c r="I108" s="330"/>
      <c r="J108" s="330"/>
      <c r="K108" s="330"/>
    </row>
    <row r="109" spans="2:11" x14ac:dyDescent="0.25">
      <c r="B109" s="330"/>
      <c r="C109" s="330"/>
      <c r="D109" s="336"/>
      <c r="H109" s="330"/>
      <c r="I109" s="330"/>
      <c r="J109" s="330"/>
      <c r="K109" s="330"/>
    </row>
    <row r="110" spans="2:11" x14ac:dyDescent="0.25">
      <c r="E110" s="331" t="s">
        <v>2161</v>
      </c>
      <c r="F110" s="396">
        <f>'Resumo Mão de Obra'!G23</f>
        <v>30</v>
      </c>
      <c r="G110" s="396"/>
      <c r="H110" s="396"/>
      <c r="I110" s="330"/>
      <c r="J110" s="330"/>
      <c r="K110" s="330"/>
    </row>
    <row r="111" spans="2:11" x14ac:dyDescent="0.25">
      <c r="E111" s="332" t="s">
        <v>2162</v>
      </c>
      <c r="F111" s="397">
        <f>F108/F110</f>
        <v>0</v>
      </c>
      <c r="G111" s="397"/>
      <c r="H111" s="397"/>
      <c r="I111" s="330"/>
      <c r="J111" s="330"/>
      <c r="K111" s="330"/>
    </row>
    <row r="112" spans="2:11" x14ac:dyDescent="0.25">
      <c r="I112" s="330"/>
      <c r="J112" s="330"/>
      <c r="K112" s="330"/>
    </row>
    <row r="113" spans="9:11" x14ac:dyDescent="0.25">
      <c r="I113" s="330"/>
      <c r="J113" s="330"/>
      <c r="K113" s="330"/>
    </row>
  </sheetData>
  <mergeCells count="24">
    <mergeCell ref="F106:H106"/>
    <mergeCell ref="F107:H107"/>
    <mergeCell ref="F110:H110"/>
    <mergeCell ref="F111:H111"/>
    <mergeCell ref="B106:E106"/>
    <mergeCell ref="B107:E107"/>
    <mergeCell ref="B108:E108"/>
    <mergeCell ref="F108:H108"/>
    <mergeCell ref="B103:E103"/>
    <mergeCell ref="B104:E104"/>
    <mergeCell ref="B105:E105"/>
    <mergeCell ref="B2:I2"/>
    <mergeCell ref="B3:I3"/>
    <mergeCell ref="B4:I4"/>
    <mergeCell ref="B5:I5"/>
    <mergeCell ref="B77:H77"/>
    <mergeCell ref="B98:H98"/>
    <mergeCell ref="B100:H100"/>
    <mergeCell ref="B9:I9"/>
    <mergeCell ref="B80:I80"/>
    <mergeCell ref="B7:I7"/>
    <mergeCell ref="F103:H103"/>
    <mergeCell ref="F104:H104"/>
    <mergeCell ref="F105:H105"/>
  </mergeCells>
  <phoneticPr fontId="84" type="noConversion"/>
  <pageMargins left="0.51180555555555496" right="0.51180555555555496" top="0.78749999999999998" bottom="0.78749999999999998" header="0.51180555555555496" footer="0.51180555555555496"/>
  <pageSetup paperSize="9" scale="64"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AMJ124"/>
  <sheetViews>
    <sheetView view="pageBreakPreview" topLeftCell="A17" zoomScale="85" zoomScaleNormal="85" zoomScaleSheetLayoutView="85" workbookViewId="0">
      <selection activeCell="D60" sqref="D60"/>
    </sheetView>
  </sheetViews>
  <sheetFormatPr defaultColWidth="9.140625" defaultRowHeight="16.5" x14ac:dyDescent="0.3"/>
  <cols>
    <col min="1" max="1" width="3.7109375" style="199" customWidth="1"/>
    <col min="2" max="2" width="53.85546875" style="199" customWidth="1"/>
    <col min="3" max="3" width="28.7109375" style="199" customWidth="1"/>
    <col min="4" max="4" width="17.7109375" style="199" customWidth="1"/>
    <col min="5" max="5" width="9.140625" style="199"/>
    <col min="6" max="6" width="11.28515625" style="199" customWidth="1"/>
    <col min="7" max="7" width="11.7109375" style="199" customWidth="1"/>
    <col min="8" max="8" width="19.7109375" style="199" customWidth="1"/>
    <col min="9" max="9" width="3.140625" style="199" customWidth="1"/>
    <col min="10" max="10" width="15.42578125" style="199" customWidth="1"/>
    <col min="11" max="1024" width="9.140625" style="199"/>
  </cols>
  <sheetData>
    <row r="2" spans="2:18" x14ac:dyDescent="0.3">
      <c r="B2" s="368" t="s">
        <v>368</v>
      </c>
      <c r="C2" s="368"/>
      <c r="D2" s="368"/>
      <c r="E2" s="368"/>
      <c r="F2" s="368"/>
      <c r="G2" s="368"/>
      <c r="H2" s="368"/>
      <c r="I2" s="368"/>
    </row>
    <row r="3" spans="2:18" x14ac:dyDescent="0.3">
      <c r="B3" s="368" t="s">
        <v>369</v>
      </c>
      <c r="C3" s="368"/>
      <c r="D3" s="368"/>
      <c r="E3" s="368"/>
      <c r="F3" s="368"/>
      <c r="G3" s="368"/>
      <c r="H3" s="368"/>
      <c r="I3" s="368"/>
    </row>
    <row r="4" spans="2:18" x14ac:dyDescent="0.3">
      <c r="B4" s="368" t="s">
        <v>370</v>
      </c>
      <c r="C4" s="368"/>
      <c r="D4" s="368"/>
      <c r="E4" s="368"/>
      <c r="F4" s="368"/>
      <c r="G4" s="368"/>
      <c r="H4" s="368"/>
      <c r="I4" s="368"/>
    </row>
    <row r="5" spans="2:18" x14ac:dyDescent="0.3">
      <c r="B5" s="368" t="s">
        <v>371</v>
      </c>
      <c r="C5" s="368"/>
      <c r="D5" s="368"/>
      <c r="E5" s="368"/>
      <c r="F5" s="368"/>
      <c r="G5" s="368"/>
      <c r="H5" s="368"/>
      <c r="I5" s="368"/>
    </row>
    <row r="7" spans="2:18" ht="15" customHeight="1" x14ac:dyDescent="0.3">
      <c r="B7" s="452" t="s">
        <v>397</v>
      </c>
      <c r="C7" s="452"/>
      <c r="D7" s="452"/>
      <c r="E7" s="452"/>
      <c r="F7" s="452"/>
      <c r="G7" s="452"/>
      <c r="H7" s="452"/>
    </row>
    <row r="8" spans="2:18" ht="15" customHeight="1" x14ac:dyDescent="0.3">
      <c r="B8" s="231"/>
      <c r="C8" s="232"/>
      <c r="D8" s="232"/>
      <c r="E8" s="232"/>
      <c r="F8" s="232"/>
      <c r="G8" s="232"/>
      <c r="H8" s="232"/>
    </row>
    <row r="9" spans="2:18" ht="15" customHeight="1" x14ac:dyDescent="0.3">
      <c r="B9" s="449" t="s">
        <v>297</v>
      </c>
      <c r="C9" s="449"/>
      <c r="D9" s="449"/>
      <c r="E9" s="449"/>
      <c r="F9" s="449"/>
      <c r="G9" s="449"/>
      <c r="H9" s="449"/>
    </row>
    <row r="10" spans="2:18" ht="15" customHeight="1" x14ac:dyDescent="0.3">
      <c r="B10" s="450" t="s">
        <v>298</v>
      </c>
      <c r="C10" s="450"/>
      <c r="D10" s="233" t="s">
        <v>285</v>
      </c>
      <c r="E10" s="451" t="s">
        <v>299</v>
      </c>
      <c r="F10" s="451"/>
      <c r="G10" s="451"/>
      <c r="H10" s="234" t="s">
        <v>286</v>
      </c>
      <c r="J10" s="239"/>
    </row>
    <row r="11" spans="2:18" ht="15" customHeight="1" x14ac:dyDescent="0.3">
      <c r="B11" s="440" t="s">
        <v>365</v>
      </c>
      <c r="C11" s="440"/>
      <c r="D11" s="558"/>
      <c r="E11" s="444">
        <v>6</v>
      </c>
      <c r="F11" s="445"/>
      <c r="G11" s="445"/>
      <c r="H11" s="235">
        <f>E11*D11</f>
        <v>0</v>
      </c>
    </row>
    <row r="12" spans="2:18" ht="15" customHeight="1" thickBot="1" x14ac:dyDescent="0.35">
      <c r="B12" s="440" t="s">
        <v>300</v>
      </c>
      <c r="C12" s="440"/>
      <c r="D12" s="558"/>
      <c r="E12" s="444">
        <f>E11</f>
        <v>6</v>
      </c>
      <c r="F12" s="445"/>
      <c r="G12" s="445"/>
      <c r="H12" s="235">
        <f>E12*D12</f>
        <v>0</v>
      </c>
      <c r="K12" s="199">
        <v>124.9</v>
      </c>
      <c r="L12" s="199">
        <v>138.32</v>
      </c>
      <c r="M12" s="199">
        <v>143.94999999999999</v>
      </c>
    </row>
    <row r="13" spans="2:18" ht="15" customHeight="1" x14ac:dyDescent="0.3">
      <c r="B13" s="442" t="s">
        <v>301</v>
      </c>
      <c r="C13" s="442"/>
      <c r="D13" s="442"/>
      <c r="E13" s="442"/>
      <c r="F13" s="442"/>
      <c r="G13" s="442"/>
      <c r="H13" s="442"/>
    </row>
    <row r="14" spans="2:18" ht="15" customHeight="1" x14ac:dyDescent="0.3">
      <c r="B14" s="443" t="s">
        <v>2163</v>
      </c>
      <c r="C14" s="443"/>
      <c r="D14" s="443"/>
      <c r="E14" s="443"/>
      <c r="F14" s="443"/>
      <c r="G14" s="443"/>
      <c r="H14" s="443"/>
    </row>
    <row r="15" spans="2:18" ht="15" customHeight="1" thickBot="1" x14ac:dyDescent="0.35">
      <c r="B15" s="232"/>
      <c r="C15" s="232"/>
      <c r="D15" s="232"/>
      <c r="E15" s="232"/>
      <c r="F15" s="232"/>
      <c r="G15" s="232"/>
      <c r="H15" s="232"/>
      <c r="J15" s="240"/>
      <c r="K15" s="240"/>
      <c r="L15" s="240"/>
      <c r="M15" s="240"/>
      <c r="N15" s="240"/>
      <c r="O15" s="240"/>
      <c r="P15" s="240"/>
      <c r="Q15" s="240"/>
      <c r="R15" s="240"/>
    </row>
    <row r="16" spans="2:18" ht="15" customHeight="1" x14ac:dyDescent="0.3">
      <c r="B16" s="446" t="s">
        <v>413</v>
      </c>
      <c r="C16" s="447"/>
      <c r="D16" s="447"/>
      <c r="E16" s="447"/>
      <c r="F16" s="447"/>
      <c r="G16" s="447"/>
      <c r="H16" s="448"/>
      <c r="J16" s="240"/>
      <c r="K16" s="240"/>
      <c r="L16" s="240"/>
      <c r="M16" s="240"/>
      <c r="N16" s="240"/>
      <c r="O16" s="240"/>
      <c r="P16" s="240"/>
      <c r="Q16" s="240"/>
      <c r="R16" s="240"/>
    </row>
    <row r="17" spans="1:18" ht="15" customHeight="1" x14ac:dyDescent="0.3">
      <c r="B17" s="257" t="s">
        <v>189</v>
      </c>
      <c r="C17" s="209"/>
      <c r="D17" s="258" t="s">
        <v>299</v>
      </c>
      <c r="E17" s="438" t="s">
        <v>345</v>
      </c>
      <c r="F17" s="438"/>
      <c r="G17" s="438"/>
      <c r="H17" s="238" t="s">
        <v>409</v>
      </c>
      <c r="J17" s="240"/>
      <c r="K17" s="240"/>
      <c r="L17" s="240"/>
      <c r="M17" s="240"/>
      <c r="N17" s="240"/>
      <c r="O17" s="240"/>
      <c r="P17" s="240"/>
      <c r="Q17" s="240"/>
      <c r="R17" s="240"/>
    </row>
    <row r="18" spans="1:18" ht="15" customHeight="1" x14ac:dyDescent="0.3">
      <c r="B18" s="440" t="s">
        <v>302</v>
      </c>
      <c r="C18" s="441"/>
      <c r="D18" s="236">
        <f>E11</f>
        <v>6</v>
      </c>
      <c r="E18" s="439">
        <f>C34</f>
        <v>0</v>
      </c>
      <c r="F18" s="439"/>
      <c r="G18" s="439"/>
      <c r="H18" s="259">
        <f>D18*E18</f>
        <v>0</v>
      </c>
      <c r="J18" s="240"/>
      <c r="K18" s="240"/>
      <c r="L18" s="240"/>
      <c r="M18" s="240"/>
      <c r="N18" s="240"/>
      <c r="O18" s="240"/>
      <c r="P18" s="240"/>
      <c r="Q18" s="240"/>
      <c r="R18" s="240"/>
    </row>
    <row r="19" spans="1:18" ht="15" customHeight="1" thickBot="1" x14ac:dyDescent="0.35">
      <c r="A19" s="240"/>
      <c r="B19" s="240"/>
      <c r="C19" s="240"/>
      <c r="D19" s="240"/>
      <c r="E19" s="240"/>
      <c r="F19" s="240"/>
      <c r="G19" s="240"/>
      <c r="H19" s="240"/>
      <c r="J19" s="240"/>
      <c r="K19" s="240"/>
      <c r="L19" s="240"/>
      <c r="M19" s="240"/>
      <c r="N19" s="240"/>
      <c r="O19" s="240"/>
      <c r="P19" s="240"/>
      <c r="Q19" s="240"/>
      <c r="R19" s="240"/>
    </row>
    <row r="20" spans="1:18" ht="15" customHeight="1" x14ac:dyDescent="0.3">
      <c r="B20" s="433" t="s">
        <v>335</v>
      </c>
      <c r="C20" s="434"/>
      <c r="D20" s="434"/>
      <c r="E20" s="434"/>
      <c r="F20" s="434"/>
      <c r="G20" s="434"/>
      <c r="H20" s="435"/>
      <c r="J20" s="240"/>
      <c r="K20" s="240"/>
      <c r="L20" s="240"/>
      <c r="M20" s="240"/>
      <c r="N20" s="240"/>
      <c r="O20" s="240"/>
      <c r="P20" s="240"/>
      <c r="Q20" s="240"/>
      <c r="R20" s="240"/>
    </row>
    <row r="21" spans="1:18" ht="15" customHeight="1" x14ac:dyDescent="0.3">
      <c r="B21" s="255" t="s">
        <v>189</v>
      </c>
      <c r="C21" s="256" t="s">
        <v>337</v>
      </c>
      <c r="D21" s="436" t="s">
        <v>341</v>
      </c>
      <c r="E21" s="436"/>
      <c r="F21" s="436"/>
      <c r="G21" s="436"/>
      <c r="H21" s="437"/>
      <c r="J21" s="240"/>
      <c r="K21" s="240"/>
      <c r="L21" s="240"/>
      <c r="M21" s="240"/>
      <c r="N21" s="240"/>
      <c r="O21" s="240"/>
      <c r="P21" s="240"/>
      <c r="Q21" s="240"/>
      <c r="R21" s="240"/>
    </row>
    <row r="22" spans="1:18" ht="15" customHeight="1" x14ac:dyDescent="0.3">
      <c r="B22" s="237" t="s">
        <v>339</v>
      </c>
      <c r="C22" s="236">
        <f>D11+D12</f>
        <v>0</v>
      </c>
      <c r="D22" s="425" t="s">
        <v>342</v>
      </c>
      <c r="E22" s="425"/>
      <c r="F22" s="425"/>
      <c r="G22" s="425"/>
      <c r="H22" s="426"/>
      <c r="J22" s="240"/>
      <c r="K22" s="240"/>
      <c r="L22" s="240"/>
      <c r="M22" s="240"/>
      <c r="N22" s="240"/>
      <c r="O22" s="240"/>
      <c r="P22" s="240"/>
      <c r="Q22" s="240"/>
      <c r="R22" s="240"/>
    </row>
    <row r="23" spans="1:18" ht="15" customHeight="1" x14ac:dyDescent="0.3">
      <c r="B23" s="237" t="s">
        <v>338</v>
      </c>
      <c r="C23" s="559">
        <v>5</v>
      </c>
      <c r="D23" s="425" t="s">
        <v>448</v>
      </c>
      <c r="E23" s="425"/>
      <c r="F23" s="425"/>
      <c r="G23" s="425"/>
      <c r="H23" s="426"/>
      <c r="J23" s="240"/>
      <c r="K23" s="240"/>
      <c r="L23" s="240"/>
      <c r="M23" s="240"/>
      <c r="N23" s="240"/>
      <c r="O23" s="240"/>
      <c r="P23" s="240"/>
      <c r="Q23" s="240"/>
      <c r="R23" s="240"/>
    </row>
    <row r="24" spans="1:18" ht="15" customHeight="1" x14ac:dyDescent="0.3">
      <c r="B24" s="237" t="s">
        <v>340</v>
      </c>
      <c r="C24" s="560">
        <v>0.4</v>
      </c>
      <c r="D24" s="427" t="s">
        <v>448</v>
      </c>
      <c r="E24" s="428"/>
      <c r="F24" s="428"/>
      <c r="G24" s="428"/>
      <c r="H24" s="429"/>
      <c r="J24" s="240"/>
      <c r="K24" s="240"/>
      <c r="L24" s="240"/>
      <c r="M24" s="240"/>
      <c r="N24" s="240"/>
      <c r="O24" s="240"/>
      <c r="P24" s="240"/>
      <c r="Q24" s="240"/>
      <c r="R24" s="240"/>
    </row>
    <row r="25" spans="1:18" x14ac:dyDescent="0.3">
      <c r="B25" s="237" t="s">
        <v>336</v>
      </c>
      <c r="C25" s="559">
        <v>0.15</v>
      </c>
      <c r="D25" s="425" t="s">
        <v>449</v>
      </c>
      <c r="E25" s="425"/>
      <c r="F25" s="425"/>
      <c r="G25" s="425"/>
      <c r="H25" s="426"/>
      <c r="J25" s="240"/>
      <c r="K25" s="240"/>
      <c r="L25" s="240"/>
      <c r="M25" s="240"/>
      <c r="N25" s="240"/>
      <c r="O25" s="240"/>
      <c r="P25" s="240"/>
      <c r="Q25" s="240"/>
      <c r="R25" s="240"/>
    </row>
    <row r="26" spans="1:18" x14ac:dyDescent="0.3">
      <c r="B26" s="237" t="s">
        <v>346</v>
      </c>
      <c r="C26" s="561">
        <v>0.03</v>
      </c>
      <c r="D26" s="425" t="s">
        <v>412</v>
      </c>
      <c r="E26" s="425"/>
      <c r="F26" s="425"/>
      <c r="G26" s="425"/>
      <c r="H26" s="426"/>
      <c r="J26" s="240"/>
      <c r="K26" s="240"/>
      <c r="L26" s="240"/>
      <c r="M26" s="240"/>
      <c r="N26" s="240"/>
      <c r="O26" s="240"/>
      <c r="P26" s="240"/>
      <c r="Q26" s="240"/>
      <c r="R26" s="240"/>
    </row>
    <row r="27" spans="1:18" x14ac:dyDescent="0.3">
      <c r="B27" s="237" t="s">
        <v>303</v>
      </c>
      <c r="C27" s="559"/>
      <c r="D27" s="425" t="s">
        <v>450</v>
      </c>
      <c r="E27" s="425"/>
      <c r="F27" s="425"/>
      <c r="G27" s="425"/>
      <c r="H27" s="426"/>
      <c r="J27" s="240"/>
      <c r="K27" s="240"/>
      <c r="L27" s="240"/>
      <c r="M27" s="240"/>
      <c r="N27" s="240"/>
      <c r="O27" s="240"/>
      <c r="P27" s="240"/>
      <c r="Q27" s="240"/>
      <c r="R27" s="240"/>
    </row>
    <row r="28" spans="1:18" x14ac:dyDescent="0.3">
      <c r="B28" s="430"/>
      <c r="C28" s="431"/>
      <c r="D28" s="431"/>
      <c r="E28" s="431"/>
      <c r="F28" s="431"/>
      <c r="G28" s="431"/>
      <c r="H28" s="432"/>
      <c r="J28" s="240"/>
      <c r="K28" s="240"/>
      <c r="L28" s="240"/>
      <c r="M28" s="240"/>
      <c r="N28" s="240"/>
      <c r="O28" s="240"/>
      <c r="P28" s="240"/>
      <c r="Q28" s="240"/>
      <c r="R28" s="240"/>
    </row>
    <row r="29" spans="1:18" x14ac:dyDescent="0.3">
      <c r="B29" s="237" t="s">
        <v>304</v>
      </c>
      <c r="C29" s="236">
        <f>TRUNC((C22-C24*C22)/C23/12,2)</f>
        <v>0</v>
      </c>
      <c r="D29" s="425" t="s">
        <v>410</v>
      </c>
      <c r="E29" s="425"/>
      <c r="F29" s="425"/>
      <c r="G29" s="425"/>
      <c r="H29" s="426"/>
      <c r="J29" s="240"/>
      <c r="K29" s="240"/>
      <c r="L29" s="240"/>
      <c r="M29" s="240"/>
      <c r="N29" s="240"/>
      <c r="O29" s="240"/>
      <c r="P29" s="240"/>
      <c r="Q29" s="240"/>
      <c r="R29" s="240"/>
    </row>
    <row r="30" spans="1:18" x14ac:dyDescent="0.3">
      <c r="B30" s="237" t="s">
        <v>462</v>
      </c>
      <c r="C30" s="236">
        <f>C26*C22/12</f>
        <v>0</v>
      </c>
      <c r="D30" s="425" t="s">
        <v>412</v>
      </c>
      <c r="E30" s="425"/>
      <c r="F30" s="425"/>
      <c r="G30" s="425"/>
      <c r="H30" s="426"/>
      <c r="J30" s="240"/>
      <c r="K30" s="240"/>
      <c r="L30" s="240"/>
      <c r="M30" s="240"/>
      <c r="N30" s="240"/>
      <c r="O30" s="240"/>
      <c r="P30" s="240"/>
      <c r="Q30" s="240"/>
      <c r="R30" s="240"/>
    </row>
    <row r="31" spans="1:18" x14ac:dyDescent="0.3">
      <c r="B31" s="237" t="s">
        <v>411</v>
      </c>
      <c r="C31" s="236">
        <f>E31/12</f>
        <v>0</v>
      </c>
      <c r="D31" s="562" t="s">
        <v>9526</v>
      </c>
      <c r="E31" s="565"/>
      <c r="F31" s="563"/>
      <c r="G31" s="563"/>
      <c r="H31" s="564"/>
      <c r="J31" s="240"/>
      <c r="K31" s="240"/>
      <c r="L31" s="240"/>
      <c r="M31" s="240"/>
      <c r="N31" s="240"/>
      <c r="O31" s="240"/>
      <c r="P31" s="240"/>
      <c r="Q31" s="240"/>
      <c r="R31" s="240"/>
    </row>
    <row r="32" spans="1:18" x14ac:dyDescent="0.3">
      <c r="B32" s="237" t="s">
        <v>305</v>
      </c>
      <c r="C32" s="236">
        <f>TRUNC(C22*C25/C23/12,2)</f>
        <v>0</v>
      </c>
      <c r="D32" s="425" t="s">
        <v>451</v>
      </c>
      <c r="E32" s="425"/>
      <c r="F32" s="425"/>
      <c r="G32" s="425"/>
      <c r="H32" s="426"/>
      <c r="J32" s="199" t="s">
        <v>306</v>
      </c>
      <c r="K32" s="240"/>
      <c r="L32" s="240"/>
      <c r="M32" s="240"/>
      <c r="N32" s="240"/>
      <c r="O32" s="240"/>
      <c r="P32" s="240"/>
      <c r="Q32" s="240"/>
      <c r="R32" s="240"/>
    </row>
    <row r="33" spans="2:18" x14ac:dyDescent="0.3">
      <c r="B33" s="237" t="s">
        <v>343</v>
      </c>
      <c r="C33" s="236">
        <f>TRUNC(G41/10000*C27,2)</f>
        <v>0</v>
      </c>
      <c r="D33" s="427" t="s">
        <v>452</v>
      </c>
      <c r="E33" s="428"/>
      <c r="F33" s="428"/>
      <c r="G33" s="428"/>
      <c r="H33" s="429"/>
      <c r="J33" s="199" t="s">
        <v>344</v>
      </c>
      <c r="K33" s="240"/>
      <c r="L33" s="240"/>
      <c r="M33" s="240"/>
      <c r="N33" s="240"/>
      <c r="O33" s="240"/>
      <c r="P33" s="240"/>
      <c r="Q33" s="240"/>
      <c r="R33" s="240"/>
    </row>
    <row r="34" spans="2:18" ht="17.25" thickBot="1" x14ac:dyDescent="0.35">
      <c r="B34" s="341" t="s">
        <v>408</v>
      </c>
      <c r="C34" s="342">
        <f>SUM(C29:C33)</f>
        <v>0</v>
      </c>
      <c r="D34" s="413"/>
      <c r="E34" s="413"/>
      <c r="F34" s="413"/>
      <c r="G34" s="413"/>
      <c r="H34" s="414"/>
      <c r="J34" s="240"/>
      <c r="K34" s="240"/>
      <c r="L34" s="240"/>
      <c r="M34" s="240"/>
      <c r="N34" s="240"/>
      <c r="O34" s="240"/>
      <c r="P34" s="240"/>
      <c r="Q34" s="240"/>
      <c r="R34" s="240"/>
    </row>
    <row r="35" spans="2:18" x14ac:dyDescent="0.3">
      <c r="B35" s="254"/>
      <c r="J35" s="240"/>
      <c r="K35" s="240"/>
      <c r="L35" s="240"/>
      <c r="M35" s="240"/>
      <c r="N35" s="240"/>
      <c r="O35" s="240"/>
      <c r="P35" s="240"/>
      <c r="Q35" s="240"/>
      <c r="R35" s="240"/>
    </row>
    <row r="36" spans="2:18" ht="15" customHeight="1" thickBot="1" x14ac:dyDescent="0.35"/>
    <row r="37" spans="2:18" ht="15" customHeight="1" thickBot="1" x14ac:dyDescent="0.35">
      <c r="B37" s="419" t="s">
        <v>405</v>
      </c>
      <c r="C37" s="420"/>
      <c r="D37" s="420"/>
      <c r="E37" s="420"/>
      <c r="F37" s="420"/>
      <c r="G37" s="420"/>
      <c r="H37" s="421"/>
    </row>
    <row r="38" spans="2:18" ht="15" customHeight="1" x14ac:dyDescent="0.3">
      <c r="B38" s="422" t="s">
        <v>226</v>
      </c>
      <c r="C38" s="423"/>
      <c r="D38" s="423"/>
      <c r="E38" s="423"/>
      <c r="F38" s="423"/>
      <c r="G38" s="423"/>
      <c r="H38" s="424"/>
    </row>
    <row r="39" spans="2:18" ht="15" customHeight="1" x14ac:dyDescent="0.3">
      <c r="B39" s="415"/>
      <c r="C39" s="417" t="s">
        <v>414</v>
      </c>
      <c r="D39" s="416" t="s">
        <v>347</v>
      </c>
      <c r="E39" s="416" t="s">
        <v>416</v>
      </c>
      <c r="F39" s="416" t="s">
        <v>191</v>
      </c>
      <c r="G39" s="416" t="s">
        <v>417</v>
      </c>
      <c r="H39" s="418" t="s">
        <v>227</v>
      </c>
    </row>
    <row r="40" spans="2:18" ht="15" customHeight="1" thickBot="1" x14ac:dyDescent="0.35">
      <c r="B40" s="415"/>
      <c r="C40" s="417"/>
      <c r="D40" s="416"/>
      <c r="E40" s="416"/>
      <c r="F40" s="416"/>
      <c r="G40" s="416"/>
      <c r="H40" s="418"/>
    </row>
    <row r="41" spans="2:18" ht="15" customHeight="1" x14ac:dyDescent="0.3">
      <c r="B41" s="339" t="s">
        <v>407</v>
      </c>
      <c r="C41" s="566"/>
      <c r="D41" s="261">
        <v>4222</v>
      </c>
      <c r="E41" s="223">
        <v>10.8</v>
      </c>
      <c r="F41" s="224">
        <f>E11</f>
        <v>6</v>
      </c>
      <c r="G41" s="225">
        <v>1120.93</v>
      </c>
      <c r="H41" s="226">
        <f>((G41*C41)/E41)*F41</f>
        <v>0</v>
      </c>
    </row>
    <row r="42" spans="2:18" ht="15" customHeight="1" x14ac:dyDescent="0.3">
      <c r="B42" s="398" t="s">
        <v>420</v>
      </c>
      <c r="C42" s="399"/>
      <c r="D42" s="399"/>
      <c r="E42" s="399"/>
      <c r="F42" s="399"/>
      <c r="G42" s="400"/>
      <c r="H42" s="227">
        <f>SUM(H41:H41)</f>
        <v>0</v>
      </c>
    </row>
    <row r="43" spans="2:18" ht="15" customHeight="1" x14ac:dyDescent="0.3">
      <c r="B43" s="401" t="s">
        <v>229</v>
      </c>
      <c r="C43" s="402"/>
      <c r="D43" s="402"/>
      <c r="E43" s="402"/>
      <c r="F43" s="402"/>
      <c r="G43" s="402"/>
      <c r="H43" s="403"/>
    </row>
    <row r="44" spans="2:18" ht="15" customHeight="1" x14ac:dyDescent="0.3">
      <c r="B44" s="404" t="s">
        <v>415</v>
      </c>
      <c r="C44" s="405"/>
      <c r="D44" s="405"/>
      <c r="E44" s="405"/>
      <c r="F44" s="405"/>
      <c r="G44" s="405"/>
      <c r="H44" s="406"/>
    </row>
    <row r="45" spans="2:18" ht="15" customHeight="1" x14ac:dyDescent="0.3">
      <c r="B45" s="407" t="s">
        <v>418</v>
      </c>
      <c r="C45" s="408"/>
      <c r="D45" s="408"/>
      <c r="E45" s="408"/>
      <c r="F45" s="408"/>
      <c r="G45" s="408"/>
      <c r="H45" s="409"/>
    </row>
    <row r="46" spans="2:18" ht="15" customHeight="1" x14ac:dyDescent="0.3">
      <c r="B46" s="410" t="s">
        <v>419</v>
      </c>
      <c r="C46" s="411"/>
      <c r="D46" s="411"/>
      <c r="E46" s="411"/>
      <c r="F46" s="411"/>
      <c r="G46" s="411"/>
      <c r="H46" s="412"/>
    </row>
    <row r="47" spans="2:18" ht="15" customHeight="1" x14ac:dyDescent="0.3"/>
    <row r="48" spans="2:18" ht="15" customHeight="1" x14ac:dyDescent="0.3"/>
    <row r="49" spans="2:2" ht="15" customHeight="1" x14ac:dyDescent="0.3">
      <c r="B49" s="340"/>
    </row>
    <row r="50" spans="2:2" ht="15" customHeight="1" x14ac:dyDescent="0.3"/>
    <row r="51" spans="2:2" ht="15" customHeight="1" x14ac:dyDescent="0.3"/>
    <row r="52" spans="2:2" ht="15" customHeight="1" x14ac:dyDescent="0.3"/>
    <row r="53" spans="2:2" ht="15" customHeight="1" x14ac:dyDescent="0.3"/>
    <row r="54" spans="2:2" ht="15" customHeight="1" x14ac:dyDescent="0.3"/>
    <row r="55" spans="2:2" ht="15" customHeight="1" x14ac:dyDescent="0.3"/>
    <row r="56" spans="2:2" ht="15" customHeight="1" x14ac:dyDescent="0.3"/>
    <row r="57" spans="2:2" ht="15" customHeight="1" x14ac:dyDescent="0.3"/>
    <row r="58" spans="2:2" ht="15" customHeight="1" x14ac:dyDescent="0.3"/>
    <row r="59" spans="2:2" ht="15" customHeight="1" x14ac:dyDescent="0.3"/>
    <row r="60" spans="2:2" ht="15" customHeight="1" x14ac:dyDescent="0.3"/>
    <row r="61" spans="2:2" ht="15" customHeight="1" x14ac:dyDescent="0.3"/>
    <row r="62" spans="2:2" ht="15" customHeight="1" x14ac:dyDescent="0.3"/>
    <row r="63" spans="2:2" ht="15" customHeight="1" x14ac:dyDescent="0.3"/>
    <row r="64" spans="2:2" ht="15" customHeight="1" x14ac:dyDescent="0.3"/>
    <row r="65" spans="2:11" ht="15" customHeight="1" x14ac:dyDescent="0.3"/>
    <row r="66" spans="2:11" ht="15" customHeight="1" x14ac:dyDescent="0.3"/>
    <row r="67" spans="2:11" ht="15" customHeight="1" x14ac:dyDescent="0.3"/>
    <row r="68" spans="2:11" ht="15" customHeight="1" x14ac:dyDescent="0.3"/>
    <row r="69" spans="2:11" ht="15" customHeight="1" x14ac:dyDescent="0.3"/>
    <row r="70" spans="2:11" ht="15" customHeight="1" x14ac:dyDescent="0.3"/>
    <row r="71" spans="2:11" ht="15" customHeight="1" x14ac:dyDescent="0.3"/>
    <row r="72" spans="2:11" ht="15" customHeight="1" x14ac:dyDescent="0.3"/>
    <row r="73" spans="2:11" ht="15" customHeight="1" x14ac:dyDescent="0.3"/>
    <row r="74" spans="2:11" ht="15" customHeight="1" x14ac:dyDescent="0.3">
      <c r="B74" s="240"/>
      <c r="C74" s="240"/>
      <c r="D74" s="240"/>
      <c r="E74" s="240"/>
      <c r="F74" s="240"/>
      <c r="G74" s="240"/>
      <c r="H74" s="240"/>
      <c r="I74" s="240"/>
      <c r="J74" s="240"/>
      <c r="K74" s="240"/>
    </row>
    <row r="75" spans="2:11" ht="15" customHeight="1" x14ac:dyDescent="0.3">
      <c r="B75" s="240"/>
      <c r="C75" s="240"/>
      <c r="D75" s="240"/>
      <c r="E75" s="240"/>
      <c r="F75" s="240"/>
      <c r="G75" s="240"/>
      <c r="H75" s="240"/>
      <c r="I75" s="240"/>
      <c r="J75" s="240"/>
      <c r="K75" s="240"/>
    </row>
    <row r="76" spans="2:11" ht="15" customHeight="1" x14ac:dyDescent="0.3">
      <c r="B76" s="240"/>
      <c r="C76" s="240"/>
      <c r="D76" s="240"/>
      <c r="E76" s="240"/>
      <c r="F76" s="240"/>
      <c r="G76" s="240"/>
      <c r="H76" s="240"/>
      <c r="I76" s="240"/>
      <c r="J76" s="240"/>
      <c r="K76" s="240"/>
    </row>
    <row r="77" spans="2:11" ht="15" customHeight="1" x14ac:dyDescent="0.3">
      <c r="B77" s="240"/>
      <c r="C77" s="240"/>
      <c r="D77" s="240"/>
      <c r="E77" s="240"/>
      <c r="F77" s="240"/>
      <c r="G77" s="240"/>
      <c r="H77" s="240"/>
      <c r="I77" s="240"/>
      <c r="J77" s="240"/>
      <c r="K77" s="240"/>
    </row>
    <row r="78" spans="2:11" ht="15" customHeight="1" x14ac:dyDescent="0.3">
      <c r="B78" s="240"/>
      <c r="C78" s="240"/>
      <c r="D78" s="240"/>
      <c r="E78" s="240"/>
      <c r="F78" s="240"/>
      <c r="G78" s="240"/>
      <c r="H78" s="240"/>
      <c r="I78" s="240"/>
      <c r="J78" s="240"/>
      <c r="K78" s="240"/>
    </row>
    <row r="79" spans="2:11" ht="15" customHeight="1" x14ac:dyDescent="0.3">
      <c r="B79" s="240"/>
      <c r="C79" s="240"/>
      <c r="D79" s="240"/>
      <c r="E79" s="240"/>
      <c r="F79" s="240"/>
      <c r="G79" s="240"/>
      <c r="H79" s="240"/>
      <c r="I79" s="240"/>
      <c r="J79" s="240"/>
      <c r="K79" s="240"/>
    </row>
    <row r="80" spans="2:11" ht="15" customHeight="1" x14ac:dyDescent="0.3">
      <c r="B80" s="240"/>
      <c r="C80" s="240"/>
      <c r="D80" s="240"/>
      <c r="E80" s="240"/>
      <c r="F80" s="240"/>
      <c r="G80" s="240"/>
      <c r="H80" s="240"/>
      <c r="I80" s="240"/>
      <c r="J80" s="240"/>
      <c r="K80" s="240"/>
    </row>
    <row r="81" spans="2:11" ht="15" customHeight="1" x14ac:dyDescent="0.3">
      <c r="B81" s="240"/>
      <c r="C81" s="240"/>
      <c r="D81" s="240"/>
      <c r="E81" s="240"/>
      <c r="F81" s="240"/>
      <c r="G81" s="240"/>
      <c r="H81" s="240"/>
      <c r="I81" s="240"/>
      <c r="J81" s="240"/>
      <c r="K81" s="240"/>
    </row>
    <row r="82" spans="2:11" ht="15" customHeight="1" x14ac:dyDescent="0.3">
      <c r="B82" s="240"/>
      <c r="C82" s="240"/>
      <c r="D82" s="240"/>
      <c r="E82" s="240"/>
      <c r="F82" s="240"/>
      <c r="G82" s="240"/>
      <c r="H82" s="240"/>
      <c r="I82" s="240"/>
      <c r="J82" s="240"/>
      <c r="K82" s="240"/>
    </row>
    <row r="83" spans="2:11" ht="15" customHeight="1" x14ac:dyDescent="0.3">
      <c r="B83" s="240"/>
      <c r="C83" s="240"/>
      <c r="D83" s="240"/>
      <c r="E83" s="240"/>
      <c r="F83" s="240"/>
      <c r="G83" s="240"/>
      <c r="H83" s="240"/>
      <c r="I83" s="240"/>
      <c r="J83" s="240"/>
      <c r="K83" s="240"/>
    </row>
    <row r="84" spans="2:11" ht="15" customHeight="1" x14ac:dyDescent="0.3">
      <c r="B84" s="240"/>
      <c r="C84" s="240"/>
      <c r="D84" s="240"/>
      <c r="E84" s="240"/>
      <c r="F84" s="240"/>
      <c r="G84" s="240"/>
      <c r="H84" s="240"/>
      <c r="I84" s="240"/>
      <c r="J84" s="240"/>
      <c r="K84" s="240"/>
    </row>
    <row r="85" spans="2:11" ht="15" customHeight="1" x14ac:dyDescent="0.3">
      <c r="B85" s="240"/>
      <c r="C85" s="240"/>
      <c r="D85" s="240"/>
      <c r="E85" s="240"/>
      <c r="F85" s="240"/>
      <c r="G85" s="240"/>
      <c r="H85" s="240"/>
      <c r="I85" s="240"/>
      <c r="J85" s="240"/>
      <c r="K85" s="240"/>
    </row>
    <row r="86" spans="2:11" ht="15" customHeight="1" x14ac:dyDescent="0.3">
      <c r="B86" s="240"/>
      <c r="C86" s="240"/>
      <c r="D86" s="240"/>
      <c r="E86" s="240"/>
      <c r="F86" s="240"/>
      <c r="G86" s="240"/>
      <c r="H86" s="240"/>
      <c r="I86" s="240"/>
      <c r="J86" s="240"/>
      <c r="K86" s="240"/>
    </row>
    <row r="87" spans="2:11" ht="15" customHeight="1" x14ac:dyDescent="0.3">
      <c r="B87" s="240"/>
      <c r="C87" s="240"/>
      <c r="D87" s="240"/>
      <c r="E87" s="240"/>
      <c r="F87" s="240"/>
      <c r="G87" s="240"/>
      <c r="H87" s="240"/>
      <c r="I87" s="240"/>
      <c r="J87" s="240"/>
      <c r="K87" s="240"/>
    </row>
    <row r="88" spans="2:11" ht="15" customHeight="1" x14ac:dyDescent="0.3">
      <c r="B88" s="240"/>
      <c r="C88" s="240"/>
      <c r="D88" s="240"/>
      <c r="E88" s="240"/>
      <c r="F88" s="240"/>
      <c r="G88" s="240"/>
      <c r="H88" s="240"/>
      <c r="I88" s="240"/>
      <c r="J88" s="240"/>
      <c r="K88" s="240"/>
    </row>
    <row r="89" spans="2:11" ht="15" customHeight="1" x14ac:dyDescent="0.3">
      <c r="B89" s="240"/>
      <c r="C89" s="240"/>
      <c r="D89" s="240"/>
      <c r="E89" s="240"/>
      <c r="F89" s="240"/>
      <c r="G89" s="240"/>
      <c r="H89" s="240"/>
      <c r="I89" s="240"/>
      <c r="J89" s="240"/>
      <c r="K89" s="240"/>
    </row>
    <row r="90" spans="2:11" ht="15" customHeight="1" x14ac:dyDescent="0.3">
      <c r="B90" s="240"/>
      <c r="C90" s="240"/>
      <c r="D90" s="240"/>
      <c r="E90" s="240"/>
      <c r="F90" s="240"/>
      <c r="G90" s="240"/>
      <c r="H90" s="240"/>
      <c r="I90" s="240"/>
      <c r="J90" s="240"/>
      <c r="K90" s="240"/>
    </row>
    <row r="91" spans="2:11" ht="15" customHeight="1" x14ac:dyDescent="0.3">
      <c r="B91" s="240"/>
      <c r="C91" s="240"/>
      <c r="D91" s="240"/>
      <c r="E91" s="240"/>
      <c r="F91" s="240"/>
      <c r="G91" s="240"/>
      <c r="H91" s="240"/>
      <c r="I91" s="240"/>
      <c r="J91" s="240"/>
      <c r="K91" s="240"/>
    </row>
    <row r="92" spans="2:11" ht="15" customHeight="1" x14ac:dyDescent="0.3">
      <c r="B92" s="240"/>
      <c r="C92" s="240"/>
      <c r="D92" s="240"/>
      <c r="E92" s="240"/>
      <c r="F92" s="240"/>
      <c r="G92" s="240"/>
      <c r="H92" s="240"/>
      <c r="I92" s="240"/>
      <c r="J92" s="240"/>
      <c r="K92" s="240"/>
    </row>
    <row r="93" spans="2:11" ht="15" customHeight="1" x14ac:dyDescent="0.3">
      <c r="B93" s="240"/>
      <c r="C93" s="240"/>
      <c r="D93" s="240"/>
      <c r="E93" s="240"/>
      <c r="F93" s="240"/>
      <c r="G93" s="240"/>
      <c r="H93" s="240"/>
      <c r="I93" s="240"/>
      <c r="J93" s="240"/>
      <c r="K93" s="240"/>
    </row>
    <row r="94" spans="2:11" ht="15" customHeight="1" x14ac:dyDescent="0.3">
      <c r="B94" s="240"/>
      <c r="C94" s="240"/>
      <c r="D94" s="240"/>
      <c r="E94" s="240"/>
      <c r="F94" s="240"/>
      <c r="G94" s="240"/>
      <c r="H94" s="240"/>
      <c r="I94" s="240"/>
      <c r="J94" s="240"/>
      <c r="K94" s="240"/>
    </row>
    <row r="95" spans="2:11" ht="15" customHeight="1" x14ac:dyDescent="0.3">
      <c r="B95" s="240"/>
      <c r="C95" s="240"/>
      <c r="D95" s="240"/>
      <c r="E95" s="240"/>
      <c r="F95" s="240"/>
      <c r="G95" s="240"/>
      <c r="H95" s="240"/>
      <c r="I95" s="240"/>
      <c r="J95" s="240"/>
      <c r="K95" s="240"/>
    </row>
    <row r="96" spans="2:11" ht="15" customHeight="1" x14ac:dyDescent="0.3">
      <c r="B96" s="240"/>
      <c r="C96" s="240"/>
      <c r="D96" s="240"/>
      <c r="E96" s="240"/>
      <c r="F96" s="240"/>
      <c r="G96" s="240"/>
      <c r="H96" s="240"/>
      <c r="I96" s="240"/>
      <c r="J96" s="240"/>
      <c r="K96" s="240"/>
    </row>
    <row r="97" spans="2:11" ht="15" customHeight="1" x14ac:dyDescent="0.3">
      <c r="B97" s="240"/>
      <c r="C97" s="240"/>
      <c r="D97" s="240"/>
      <c r="E97" s="240"/>
      <c r="F97" s="240"/>
      <c r="G97" s="240"/>
      <c r="H97" s="240"/>
      <c r="I97" s="240"/>
      <c r="J97" s="240"/>
      <c r="K97" s="240"/>
    </row>
    <row r="98" spans="2:11" ht="15" customHeight="1" x14ac:dyDescent="0.3">
      <c r="B98" s="240"/>
      <c r="C98" s="240"/>
      <c r="D98" s="240"/>
      <c r="E98" s="240"/>
      <c r="F98" s="240"/>
      <c r="G98" s="240"/>
      <c r="H98" s="240"/>
      <c r="I98" s="240"/>
      <c r="J98" s="240"/>
      <c r="K98" s="240"/>
    </row>
    <row r="99" spans="2:11" ht="15" customHeight="1" x14ac:dyDescent="0.3">
      <c r="B99" s="240"/>
      <c r="C99" s="240"/>
      <c r="D99" s="240"/>
      <c r="E99" s="240"/>
      <c r="F99" s="240"/>
      <c r="G99" s="240"/>
      <c r="H99" s="240"/>
      <c r="I99" s="240"/>
      <c r="J99" s="240"/>
      <c r="K99" s="240"/>
    </row>
    <row r="100" spans="2:11" ht="15" customHeight="1" x14ac:dyDescent="0.3">
      <c r="B100" s="240"/>
      <c r="C100" s="240"/>
      <c r="D100" s="240"/>
      <c r="E100" s="240"/>
      <c r="F100" s="240"/>
      <c r="G100" s="240"/>
      <c r="H100" s="240"/>
      <c r="I100" s="240"/>
      <c r="J100" s="240"/>
      <c r="K100" s="240"/>
    </row>
    <row r="101" spans="2:11" ht="15" customHeight="1" x14ac:dyDescent="0.3">
      <c r="B101" s="240"/>
      <c r="C101" s="240"/>
      <c r="D101" s="240"/>
      <c r="E101" s="240"/>
      <c r="F101" s="240"/>
      <c r="G101" s="240"/>
      <c r="H101" s="240"/>
      <c r="I101" s="240"/>
      <c r="J101" s="240"/>
      <c r="K101" s="240"/>
    </row>
    <row r="102" spans="2:11" ht="15" customHeight="1" x14ac:dyDescent="0.3">
      <c r="B102" s="240"/>
      <c r="C102" s="240"/>
      <c r="D102" s="240"/>
      <c r="E102" s="240"/>
      <c r="F102" s="240"/>
      <c r="G102" s="240"/>
      <c r="H102" s="240"/>
      <c r="I102" s="240"/>
      <c r="J102" s="240"/>
      <c r="K102" s="240"/>
    </row>
    <row r="103" spans="2:11" ht="15" customHeight="1" x14ac:dyDescent="0.3">
      <c r="B103" s="240"/>
      <c r="C103" s="240"/>
      <c r="D103" s="240"/>
      <c r="E103" s="240"/>
      <c r="F103" s="240"/>
      <c r="G103" s="240"/>
      <c r="H103" s="240"/>
      <c r="I103" s="240"/>
      <c r="J103" s="240"/>
      <c r="K103" s="240"/>
    </row>
    <row r="104" spans="2:11" ht="15" customHeight="1" x14ac:dyDescent="0.3">
      <c r="B104" s="240"/>
      <c r="C104" s="240"/>
      <c r="D104" s="240"/>
      <c r="E104" s="240"/>
      <c r="F104" s="240"/>
      <c r="G104" s="240"/>
      <c r="H104" s="240"/>
      <c r="I104" s="240"/>
      <c r="J104" s="240"/>
      <c r="K104" s="240"/>
    </row>
    <row r="105" spans="2:11" ht="15" customHeight="1" x14ac:dyDescent="0.3">
      <c r="B105" s="240"/>
      <c r="C105" s="240"/>
      <c r="D105" s="240"/>
      <c r="E105" s="240"/>
      <c r="F105" s="240"/>
      <c r="G105" s="240"/>
      <c r="H105" s="240"/>
      <c r="I105" s="240"/>
      <c r="J105" s="240"/>
      <c r="K105" s="240"/>
    </row>
    <row r="106" spans="2:11" ht="15" customHeight="1" x14ac:dyDescent="0.3">
      <c r="B106" s="240"/>
      <c r="C106" s="240"/>
      <c r="D106" s="240"/>
      <c r="E106" s="240"/>
      <c r="F106" s="240"/>
      <c r="G106" s="240"/>
      <c r="H106" s="240"/>
      <c r="I106" s="240"/>
      <c r="J106" s="240"/>
      <c r="K106" s="240"/>
    </row>
    <row r="107" spans="2:11" ht="15" customHeight="1" x14ac:dyDescent="0.3">
      <c r="B107" s="240"/>
      <c r="C107" s="240"/>
      <c r="D107" s="240"/>
      <c r="E107" s="240"/>
      <c r="F107" s="240"/>
      <c r="G107" s="240"/>
      <c r="H107" s="240"/>
      <c r="I107" s="240"/>
      <c r="J107" s="240"/>
      <c r="K107" s="240"/>
    </row>
    <row r="108" spans="2:11" ht="15" customHeight="1" x14ac:dyDescent="0.3">
      <c r="B108" s="240"/>
      <c r="C108" s="240"/>
      <c r="D108" s="240"/>
      <c r="E108" s="240"/>
      <c r="F108" s="240"/>
      <c r="G108" s="240"/>
      <c r="H108" s="240"/>
      <c r="I108" s="240"/>
      <c r="J108" s="240"/>
      <c r="K108" s="240"/>
    </row>
    <row r="109" spans="2:11" ht="15" customHeight="1" x14ac:dyDescent="0.3">
      <c r="B109" s="240"/>
      <c r="C109" s="240"/>
      <c r="D109" s="240"/>
      <c r="E109" s="240"/>
      <c r="F109" s="240"/>
      <c r="G109" s="240"/>
      <c r="H109" s="240"/>
      <c r="I109" s="240"/>
      <c r="J109" s="240"/>
      <c r="K109" s="240"/>
    </row>
    <row r="110" spans="2:11" ht="15" customHeight="1" x14ac:dyDescent="0.3">
      <c r="B110" s="240"/>
      <c r="C110" s="240"/>
      <c r="D110" s="240"/>
      <c r="E110" s="240"/>
      <c r="F110" s="240"/>
      <c r="G110" s="240"/>
      <c r="H110" s="240"/>
      <c r="I110" s="240"/>
      <c r="J110" s="240"/>
      <c r="K110" s="240"/>
    </row>
    <row r="111" spans="2:11" ht="15" customHeight="1" x14ac:dyDescent="0.3">
      <c r="B111" s="240"/>
      <c r="C111" s="240"/>
      <c r="D111" s="240"/>
      <c r="E111" s="240"/>
      <c r="F111" s="240"/>
      <c r="G111" s="240"/>
      <c r="H111" s="240"/>
      <c r="I111" s="240"/>
      <c r="J111" s="240"/>
      <c r="K111" s="240"/>
    </row>
    <row r="112" spans="2:11" ht="15" customHeight="1" x14ac:dyDescent="0.3">
      <c r="B112" s="240"/>
      <c r="C112" s="240"/>
      <c r="D112" s="240"/>
      <c r="E112" s="240"/>
      <c r="F112" s="240"/>
      <c r="G112" s="240"/>
      <c r="H112" s="240"/>
      <c r="I112" s="240"/>
      <c r="J112" s="240"/>
      <c r="K112" s="240"/>
    </row>
    <row r="113" spans="2:11" ht="15" customHeight="1" x14ac:dyDescent="0.3">
      <c r="B113" s="240"/>
      <c r="C113" s="240"/>
      <c r="D113" s="240"/>
      <c r="E113" s="240"/>
      <c r="F113" s="240"/>
      <c r="G113" s="240"/>
      <c r="H113" s="240"/>
      <c r="I113" s="240"/>
      <c r="J113" s="240"/>
      <c r="K113" s="240"/>
    </row>
    <row r="114" spans="2:11" ht="15" customHeight="1" x14ac:dyDescent="0.3">
      <c r="B114" s="240"/>
      <c r="C114" s="240"/>
      <c r="D114" s="240"/>
      <c r="E114" s="240"/>
      <c r="F114" s="240"/>
      <c r="G114" s="240"/>
      <c r="H114" s="240"/>
      <c r="I114" s="240"/>
      <c r="J114" s="240"/>
      <c r="K114" s="240"/>
    </row>
    <row r="115" spans="2:11" ht="15" customHeight="1" x14ac:dyDescent="0.3">
      <c r="B115" s="240"/>
      <c r="C115" s="240"/>
      <c r="D115" s="240"/>
      <c r="E115" s="240"/>
      <c r="F115" s="240"/>
      <c r="G115" s="240"/>
      <c r="H115" s="240"/>
      <c r="I115" s="240"/>
      <c r="J115" s="240"/>
      <c r="K115" s="240"/>
    </row>
    <row r="116" spans="2:11" ht="15" customHeight="1" x14ac:dyDescent="0.3">
      <c r="B116" s="240"/>
      <c r="C116" s="240"/>
      <c r="D116" s="240"/>
      <c r="E116" s="240"/>
      <c r="F116" s="240"/>
      <c r="G116" s="240"/>
      <c r="H116" s="240"/>
      <c r="I116" s="240"/>
      <c r="J116" s="240"/>
      <c r="K116" s="240"/>
    </row>
    <row r="117" spans="2:11" ht="15" customHeight="1" x14ac:dyDescent="0.3">
      <c r="B117" s="240"/>
      <c r="C117" s="240"/>
      <c r="D117" s="240"/>
      <c r="E117" s="240"/>
      <c r="F117" s="240"/>
      <c r="G117" s="240"/>
      <c r="H117" s="240"/>
      <c r="I117" s="240"/>
      <c r="J117" s="240"/>
      <c r="K117" s="240"/>
    </row>
    <row r="118" spans="2:11" ht="15" customHeight="1" x14ac:dyDescent="0.3">
      <c r="B118" s="240"/>
      <c r="C118" s="240"/>
      <c r="D118" s="240"/>
      <c r="E118" s="240"/>
      <c r="F118" s="240"/>
      <c r="G118" s="240"/>
      <c r="H118" s="240"/>
      <c r="I118" s="240"/>
      <c r="J118" s="240"/>
      <c r="K118" s="240"/>
    </row>
    <row r="119" spans="2:11" ht="15" customHeight="1" x14ac:dyDescent="0.3">
      <c r="B119" s="240"/>
      <c r="C119" s="240"/>
      <c r="D119" s="240"/>
      <c r="E119" s="240"/>
      <c r="F119" s="240"/>
      <c r="G119" s="240"/>
      <c r="H119" s="240"/>
      <c r="I119" s="240"/>
      <c r="J119" s="240"/>
      <c r="K119" s="240"/>
    </row>
    <row r="120" spans="2:11" ht="15" customHeight="1" x14ac:dyDescent="0.3">
      <c r="B120" s="240"/>
      <c r="C120" s="240"/>
      <c r="D120" s="240"/>
      <c r="E120" s="240"/>
      <c r="F120" s="240"/>
      <c r="G120" s="240"/>
      <c r="H120" s="240"/>
      <c r="I120" s="240"/>
      <c r="J120" s="240"/>
      <c r="K120" s="240"/>
    </row>
    <row r="121" spans="2:11" ht="15" customHeight="1" x14ac:dyDescent="0.3">
      <c r="B121" s="240"/>
      <c r="C121" s="240"/>
      <c r="D121" s="240"/>
      <c r="E121" s="240"/>
      <c r="F121" s="240"/>
      <c r="G121" s="240"/>
      <c r="H121" s="240"/>
      <c r="I121" s="240"/>
      <c r="J121" s="240"/>
      <c r="K121" s="240"/>
    </row>
    <row r="122" spans="2:11" ht="15" customHeight="1" x14ac:dyDescent="0.3">
      <c r="B122" s="240"/>
      <c r="C122" s="240"/>
      <c r="D122" s="240"/>
      <c r="E122" s="240"/>
      <c r="F122" s="240"/>
      <c r="G122" s="240"/>
      <c r="H122" s="240"/>
      <c r="I122" s="240"/>
      <c r="J122" s="240"/>
      <c r="K122" s="240"/>
    </row>
    <row r="123" spans="2:11" ht="15" customHeight="1" x14ac:dyDescent="0.3">
      <c r="B123" s="240"/>
      <c r="C123" s="240"/>
      <c r="D123" s="240"/>
      <c r="E123" s="240"/>
      <c r="F123" s="240"/>
      <c r="G123" s="240"/>
      <c r="H123" s="240"/>
      <c r="I123" s="240"/>
      <c r="J123" s="240"/>
      <c r="K123" s="240"/>
    </row>
    <row r="124" spans="2:11" ht="15" customHeight="1" x14ac:dyDescent="0.3">
      <c r="B124" s="240"/>
      <c r="C124" s="240"/>
      <c r="D124" s="240"/>
      <c r="E124" s="240"/>
      <c r="F124" s="240"/>
      <c r="G124" s="240"/>
      <c r="H124" s="240"/>
      <c r="I124" s="240"/>
      <c r="J124" s="240"/>
      <c r="K124" s="240"/>
    </row>
  </sheetData>
  <mergeCells count="46">
    <mergeCell ref="B2:I2"/>
    <mergeCell ref="B3:I3"/>
    <mergeCell ref="B4:I4"/>
    <mergeCell ref="B5:I5"/>
    <mergeCell ref="B7:H7"/>
    <mergeCell ref="B9:H9"/>
    <mergeCell ref="B10:C10"/>
    <mergeCell ref="E10:G10"/>
    <mergeCell ref="B11:C11"/>
    <mergeCell ref="E11:G11"/>
    <mergeCell ref="B13:H13"/>
    <mergeCell ref="B14:H14"/>
    <mergeCell ref="B12:C12"/>
    <mergeCell ref="E12:G12"/>
    <mergeCell ref="B16:H16"/>
    <mergeCell ref="E17:G17"/>
    <mergeCell ref="E18:G18"/>
    <mergeCell ref="B18:C18"/>
    <mergeCell ref="D26:H26"/>
    <mergeCell ref="D27:H27"/>
    <mergeCell ref="B28:H28"/>
    <mergeCell ref="B20:H20"/>
    <mergeCell ref="D21:H21"/>
    <mergeCell ref="D22:H22"/>
    <mergeCell ref="D23:H23"/>
    <mergeCell ref="D24:H24"/>
    <mergeCell ref="D25:H25"/>
    <mergeCell ref="D29:H29"/>
    <mergeCell ref="D30:H30"/>
    <mergeCell ref="D32:H32"/>
    <mergeCell ref="D33:H33"/>
    <mergeCell ref="D34:H34"/>
    <mergeCell ref="B39:B40"/>
    <mergeCell ref="D39:D40"/>
    <mergeCell ref="C39:C40"/>
    <mergeCell ref="H39:H40"/>
    <mergeCell ref="G39:G40"/>
    <mergeCell ref="F39:F40"/>
    <mergeCell ref="E39:E40"/>
    <mergeCell ref="B37:H37"/>
    <mergeCell ref="B38:H38"/>
    <mergeCell ref="B42:G42"/>
    <mergeCell ref="B43:H43"/>
    <mergeCell ref="B44:H44"/>
    <mergeCell ref="B45:H45"/>
    <mergeCell ref="B46:H46"/>
  </mergeCells>
  <hyperlinks>
    <hyperlink ref="B46" r:id="rId1" display="4 https://www.icarros.com.br/volkswagen/saveiro/ficha-tecnica/28758" xr:uid="{04E41A84-DE21-4B46-A1B9-E92E19234A8B}"/>
  </hyperlinks>
  <printOptions horizontalCentered="1" verticalCentered="1"/>
  <pageMargins left="0" right="0" top="0" bottom="0" header="0.51180555555555496" footer="0.51180555555555496"/>
  <pageSetup paperSize="5" scale="68" firstPageNumber="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I24"/>
  <sheetViews>
    <sheetView view="pageBreakPreview" zoomScale="85" zoomScaleNormal="85" zoomScaleSheetLayoutView="85" workbookViewId="0">
      <pane ySplit="3" topLeftCell="A4" activePane="bottomLeft" state="frozen"/>
      <selection activeCell="J23" sqref="J23"/>
      <selection pane="bottomLeft" activeCell="Y14" sqref="Y14"/>
    </sheetView>
  </sheetViews>
  <sheetFormatPr defaultColWidth="9.140625" defaultRowHeight="15" x14ac:dyDescent="0.25"/>
  <cols>
    <col min="1" max="1" width="3" style="186" customWidth="1"/>
    <col min="2" max="2" width="37.5703125" style="186" customWidth="1"/>
    <col min="3" max="3" width="12.5703125" style="186" customWidth="1"/>
    <col min="4" max="6" width="10.85546875" style="186" bestFit="1" customWidth="1"/>
    <col min="7" max="7" width="9.42578125" style="186" bestFit="1" customWidth="1"/>
    <col min="8" max="8" width="11" style="186" customWidth="1"/>
    <col min="9" max="10" width="10.85546875" style="186" bestFit="1" customWidth="1"/>
    <col min="11" max="11" width="9.42578125" style="186" bestFit="1" customWidth="1"/>
    <col min="12" max="12" width="10.42578125" style="186" customWidth="1"/>
    <col min="13" max="13" width="7.42578125" style="186" bestFit="1" customWidth="1"/>
    <col min="14" max="14" width="12.5703125" style="186" customWidth="1"/>
    <col min="15" max="15" width="11.28515625" style="186" customWidth="1"/>
    <col min="16" max="16" width="10.42578125" style="186" customWidth="1"/>
    <col min="17" max="17" width="8.5703125" style="186" customWidth="1"/>
    <col min="18" max="18" width="21.5703125" style="186" customWidth="1"/>
    <col min="19" max="19" width="14.7109375" style="186" customWidth="1"/>
    <col min="20" max="1023" width="9.140625" style="186"/>
  </cols>
  <sheetData>
    <row r="2" spans="1:1023" ht="30.75" customHeight="1" x14ac:dyDescent="0.25">
      <c r="B2" s="453" t="s">
        <v>406</v>
      </c>
      <c r="C2" s="453"/>
      <c r="D2" s="453"/>
      <c r="E2" s="453"/>
      <c r="F2" s="453"/>
      <c r="G2" s="453"/>
      <c r="H2" s="453"/>
      <c r="I2" s="453"/>
      <c r="J2" s="453"/>
      <c r="K2" s="453"/>
      <c r="L2" s="453"/>
      <c r="M2" s="453"/>
      <c r="N2" s="453"/>
      <c r="O2" s="453"/>
      <c r="P2" s="453"/>
      <c r="Q2" s="453"/>
      <c r="R2" s="453"/>
      <c r="S2" s="453"/>
    </row>
    <row r="3" spans="1:1023" ht="30" x14ac:dyDescent="0.25">
      <c r="B3" s="319"/>
      <c r="C3" s="349" t="s">
        <v>159</v>
      </c>
      <c r="D3" s="350" t="s">
        <v>160</v>
      </c>
      <c r="E3" s="350" t="s">
        <v>161</v>
      </c>
      <c r="F3" s="350" t="s">
        <v>162</v>
      </c>
      <c r="G3" s="350" t="s">
        <v>163</v>
      </c>
      <c r="H3" s="349" t="s">
        <v>164</v>
      </c>
      <c r="I3" s="350" t="s">
        <v>440</v>
      </c>
      <c r="J3" s="350" t="s">
        <v>165</v>
      </c>
      <c r="K3" s="349" t="s">
        <v>166</v>
      </c>
      <c r="L3" s="349" t="s">
        <v>354</v>
      </c>
      <c r="M3" s="350" t="s">
        <v>434</v>
      </c>
      <c r="N3" s="349" t="s">
        <v>435</v>
      </c>
      <c r="O3" s="349" t="s">
        <v>436</v>
      </c>
      <c r="P3" s="349" t="s">
        <v>437</v>
      </c>
      <c r="Q3" s="349" t="s">
        <v>438</v>
      </c>
      <c r="R3" s="349" t="s">
        <v>446</v>
      </c>
      <c r="S3" s="349" t="s">
        <v>447</v>
      </c>
    </row>
    <row r="4" spans="1:1023" x14ac:dyDescent="0.25">
      <c r="B4" s="350" t="s">
        <v>439</v>
      </c>
      <c r="C4" s="319">
        <v>0</v>
      </c>
      <c r="D4" s="319">
        <v>2</v>
      </c>
      <c r="E4" s="319">
        <v>2</v>
      </c>
      <c r="F4" s="319">
        <v>2</v>
      </c>
      <c r="G4" s="319">
        <v>1</v>
      </c>
      <c r="H4" s="319">
        <v>1</v>
      </c>
      <c r="I4" s="319">
        <v>1</v>
      </c>
      <c r="J4" s="319">
        <v>1</v>
      </c>
      <c r="K4" s="319">
        <v>1</v>
      </c>
      <c r="L4" s="319">
        <v>4</v>
      </c>
      <c r="M4" s="319">
        <v>1</v>
      </c>
      <c r="N4" s="319">
        <v>2</v>
      </c>
      <c r="O4" s="319">
        <v>2</v>
      </c>
      <c r="P4" s="319">
        <v>1</v>
      </c>
      <c r="Q4" s="319">
        <v>2</v>
      </c>
      <c r="R4" s="347">
        <f>TRUNC(SUMPRODUCT(C4:Q4,$C$7:$Q$7),2)</f>
        <v>0</v>
      </c>
      <c r="S4" s="348">
        <f>TRUNC(R4/6,2)</f>
        <v>0</v>
      </c>
    </row>
    <row r="5" spans="1:1023" x14ac:dyDescent="0.25">
      <c r="B5" s="350" t="s">
        <v>441</v>
      </c>
      <c r="C5" s="319">
        <v>2</v>
      </c>
      <c r="D5" s="319">
        <v>0</v>
      </c>
      <c r="E5" s="319">
        <v>0</v>
      </c>
      <c r="F5" s="319">
        <v>2</v>
      </c>
      <c r="G5" s="319">
        <v>1</v>
      </c>
      <c r="H5" s="319">
        <v>1</v>
      </c>
      <c r="I5" s="319">
        <v>1</v>
      </c>
      <c r="J5" s="319">
        <v>1</v>
      </c>
      <c r="K5" s="319">
        <v>1</v>
      </c>
      <c r="L5" s="319">
        <v>2</v>
      </c>
      <c r="M5" s="319">
        <v>1</v>
      </c>
      <c r="N5" s="319">
        <v>0</v>
      </c>
      <c r="O5" s="319">
        <v>0</v>
      </c>
      <c r="P5" s="319">
        <v>1</v>
      </c>
      <c r="Q5" s="319">
        <v>0</v>
      </c>
      <c r="R5" s="347">
        <f t="shared" ref="R5:R6" si="0">TRUNC(SUMPRODUCT(C5:Q5,$C$7:$Q$7),2)</f>
        <v>0</v>
      </c>
      <c r="S5" s="348">
        <f t="shared" ref="S5:S6" si="1">TRUNC(R5/6,2)</f>
        <v>0</v>
      </c>
    </row>
    <row r="6" spans="1:1023" x14ac:dyDescent="0.25">
      <c r="B6" s="350" t="s">
        <v>442</v>
      </c>
      <c r="C6" s="319">
        <v>2</v>
      </c>
      <c r="D6" s="319">
        <v>0</v>
      </c>
      <c r="E6" s="319">
        <v>0</v>
      </c>
      <c r="F6" s="319">
        <v>2</v>
      </c>
      <c r="G6" s="319">
        <v>1</v>
      </c>
      <c r="H6" s="319">
        <v>1</v>
      </c>
      <c r="I6" s="319">
        <v>0</v>
      </c>
      <c r="J6" s="319">
        <v>1</v>
      </c>
      <c r="K6" s="319">
        <v>1</v>
      </c>
      <c r="L6" s="319">
        <v>0</v>
      </c>
      <c r="M6" s="319">
        <v>1</v>
      </c>
      <c r="N6" s="319">
        <v>0</v>
      </c>
      <c r="O6" s="319">
        <v>0</v>
      </c>
      <c r="P6" s="319">
        <v>0</v>
      </c>
      <c r="Q6" s="319">
        <v>0</v>
      </c>
      <c r="R6" s="347">
        <f t="shared" si="0"/>
        <v>0</v>
      </c>
      <c r="S6" s="348">
        <f t="shared" si="1"/>
        <v>0</v>
      </c>
    </row>
    <row r="7" spans="1:1023" s="317" customFormat="1" x14ac:dyDescent="0.25">
      <c r="A7" s="186"/>
      <c r="B7" s="351" t="s">
        <v>443</v>
      </c>
      <c r="C7" s="567">
        <v>0</v>
      </c>
      <c r="D7" s="567">
        <v>0</v>
      </c>
      <c r="E7" s="567">
        <v>0</v>
      </c>
      <c r="F7" s="567">
        <v>0</v>
      </c>
      <c r="G7" s="567">
        <v>0</v>
      </c>
      <c r="H7" s="567">
        <v>0</v>
      </c>
      <c r="I7" s="567">
        <v>0</v>
      </c>
      <c r="J7" s="567">
        <v>0</v>
      </c>
      <c r="K7" s="567">
        <v>0</v>
      </c>
      <c r="L7" s="567">
        <v>0</v>
      </c>
      <c r="M7" s="567">
        <v>0</v>
      </c>
      <c r="N7" s="567">
        <v>0</v>
      </c>
      <c r="O7" s="567">
        <v>0</v>
      </c>
      <c r="P7" s="567">
        <v>0</v>
      </c>
      <c r="Q7" s="567">
        <v>0</v>
      </c>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c r="IJ7" s="186"/>
      <c r="IK7" s="186"/>
      <c r="IL7" s="186"/>
      <c r="IM7" s="186"/>
      <c r="IN7" s="186"/>
      <c r="IO7" s="186"/>
      <c r="IP7" s="186"/>
      <c r="IQ7" s="186"/>
      <c r="IR7" s="186"/>
      <c r="IS7" s="186"/>
      <c r="IT7" s="186"/>
      <c r="IU7" s="186"/>
      <c r="IV7" s="186"/>
      <c r="IW7" s="186"/>
      <c r="IX7" s="186"/>
      <c r="IY7" s="186"/>
      <c r="IZ7" s="186"/>
      <c r="JA7" s="186"/>
      <c r="JB7" s="186"/>
      <c r="JC7" s="186"/>
      <c r="JD7" s="186"/>
      <c r="JE7" s="186"/>
      <c r="JF7" s="186"/>
      <c r="JG7" s="186"/>
      <c r="JH7" s="186"/>
      <c r="JI7" s="186"/>
      <c r="JJ7" s="186"/>
      <c r="JK7" s="186"/>
      <c r="JL7" s="186"/>
      <c r="JM7" s="186"/>
      <c r="JN7" s="186"/>
      <c r="JO7" s="186"/>
      <c r="JP7" s="186"/>
      <c r="JQ7" s="186"/>
      <c r="JR7" s="186"/>
      <c r="JS7" s="186"/>
      <c r="JT7" s="186"/>
      <c r="JU7" s="186"/>
      <c r="JV7" s="186"/>
      <c r="JW7" s="186"/>
      <c r="JX7" s="186"/>
      <c r="JY7" s="186"/>
      <c r="JZ7" s="186"/>
      <c r="KA7" s="186"/>
      <c r="KB7" s="186"/>
      <c r="KC7" s="186"/>
      <c r="KD7" s="186"/>
      <c r="KE7" s="186"/>
      <c r="KF7" s="186"/>
      <c r="KG7" s="186"/>
      <c r="KH7" s="186"/>
      <c r="KI7" s="186"/>
      <c r="KJ7" s="186"/>
      <c r="KK7" s="186"/>
      <c r="KL7" s="186"/>
      <c r="KM7" s="186"/>
      <c r="KN7" s="186"/>
      <c r="KO7" s="186"/>
      <c r="KP7" s="186"/>
      <c r="KQ7" s="186"/>
      <c r="KR7" s="186"/>
      <c r="KS7" s="186"/>
      <c r="KT7" s="186"/>
      <c r="KU7" s="186"/>
      <c r="KV7" s="186"/>
      <c r="KW7" s="186"/>
      <c r="KX7" s="186"/>
      <c r="KY7" s="186"/>
      <c r="KZ7" s="186"/>
      <c r="LA7" s="186"/>
      <c r="LB7" s="186"/>
      <c r="LC7" s="186"/>
      <c r="LD7" s="186"/>
      <c r="LE7" s="186"/>
      <c r="LF7" s="186"/>
      <c r="LG7" s="186"/>
      <c r="LH7" s="186"/>
      <c r="LI7" s="186"/>
      <c r="LJ7" s="186"/>
      <c r="LK7" s="186"/>
      <c r="LL7" s="186"/>
      <c r="LM7" s="186"/>
      <c r="LN7" s="186"/>
      <c r="LO7" s="186"/>
      <c r="LP7" s="186"/>
      <c r="LQ7" s="186"/>
      <c r="LR7" s="186"/>
      <c r="LS7" s="186"/>
      <c r="LT7" s="186"/>
      <c r="LU7" s="186"/>
      <c r="LV7" s="186"/>
      <c r="LW7" s="186"/>
      <c r="LX7" s="186"/>
      <c r="LY7" s="186"/>
      <c r="LZ7" s="186"/>
      <c r="MA7" s="186"/>
      <c r="MB7" s="186"/>
      <c r="MC7" s="186"/>
      <c r="MD7" s="186"/>
      <c r="ME7" s="186"/>
      <c r="MF7" s="186"/>
      <c r="MG7" s="186"/>
      <c r="MH7" s="186"/>
      <c r="MI7" s="186"/>
      <c r="MJ7" s="186"/>
      <c r="MK7" s="186"/>
      <c r="ML7" s="186"/>
      <c r="MM7" s="186"/>
      <c r="MN7" s="186"/>
      <c r="MO7" s="186"/>
      <c r="MP7" s="186"/>
      <c r="MQ7" s="186"/>
      <c r="MR7" s="186"/>
      <c r="MS7" s="186"/>
      <c r="MT7" s="186"/>
      <c r="MU7" s="186"/>
      <c r="MV7" s="186"/>
      <c r="MW7" s="186"/>
      <c r="MX7" s="186"/>
      <c r="MY7" s="186"/>
      <c r="MZ7" s="186"/>
      <c r="NA7" s="186"/>
      <c r="NB7" s="186"/>
      <c r="NC7" s="186"/>
      <c r="ND7" s="186"/>
      <c r="NE7" s="186"/>
      <c r="NF7" s="186"/>
      <c r="NG7" s="186"/>
      <c r="NH7" s="186"/>
      <c r="NI7" s="186"/>
      <c r="NJ7" s="186"/>
      <c r="NK7" s="186"/>
      <c r="NL7" s="186"/>
      <c r="NM7" s="186"/>
      <c r="NN7" s="186"/>
      <c r="NO7" s="186"/>
      <c r="NP7" s="186"/>
      <c r="NQ7" s="186"/>
      <c r="NR7" s="186"/>
      <c r="NS7" s="186"/>
      <c r="NT7" s="186"/>
      <c r="NU7" s="186"/>
      <c r="NV7" s="186"/>
      <c r="NW7" s="186"/>
      <c r="NX7" s="186"/>
      <c r="NY7" s="186"/>
      <c r="NZ7" s="186"/>
      <c r="OA7" s="186"/>
      <c r="OB7" s="186"/>
      <c r="OC7" s="186"/>
      <c r="OD7" s="186"/>
      <c r="OE7" s="186"/>
      <c r="OF7" s="186"/>
      <c r="OG7" s="186"/>
      <c r="OH7" s="186"/>
      <c r="OI7" s="186"/>
      <c r="OJ7" s="186"/>
      <c r="OK7" s="186"/>
      <c r="OL7" s="186"/>
      <c r="OM7" s="186"/>
      <c r="ON7" s="186"/>
      <c r="OO7" s="186"/>
      <c r="OP7" s="186"/>
      <c r="OQ7" s="186"/>
      <c r="OR7" s="186"/>
      <c r="OS7" s="186"/>
      <c r="OT7" s="186"/>
      <c r="OU7" s="186"/>
      <c r="OV7" s="186"/>
      <c r="OW7" s="186"/>
      <c r="OX7" s="186"/>
      <c r="OY7" s="186"/>
      <c r="OZ7" s="186"/>
      <c r="PA7" s="186"/>
      <c r="PB7" s="186"/>
      <c r="PC7" s="186"/>
      <c r="PD7" s="186"/>
      <c r="PE7" s="186"/>
      <c r="PF7" s="186"/>
      <c r="PG7" s="186"/>
      <c r="PH7" s="186"/>
      <c r="PI7" s="186"/>
      <c r="PJ7" s="186"/>
      <c r="PK7" s="186"/>
      <c r="PL7" s="186"/>
      <c r="PM7" s="186"/>
      <c r="PN7" s="186"/>
      <c r="PO7" s="186"/>
      <c r="PP7" s="186"/>
      <c r="PQ7" s="186"/>
      <c r="PR7" s="186"/>
      <c r="PS7" s="186"/>
      <c r="PT7" s="186"/>
      <c r="PU7" s="186"/>
      <c r="PV7" s="186"/>
      <c r="PW7" s="186"/>
      <c r="PX7" s="186"/>
      <c r="PY7" s="186"/>
      <c r="PZ7" s="186"/>
      <c r="QA7" s="186"/>
      <c r="QB7" s="186"/>
      <c r="QC7" s="186"/>
      <c r="QD7" s="186"/>
      <c r="QE7" s="186"/>
      <c r="QF7" s="186"/>
      <c r="QG7" s="186"/>
      <c r="QH7" s="186"/>
      <c r="QI7" s="186"/>
      <c r="QJ7" s="186"/>
      <c r="QK7" s="186"/>
      <c r="QL7" s="186"/>
      <c r="QM7" s="186"/>
      <c r="QN7" s="186"/>
      <c r="QO7" s="186"/>
      <c r="QP7" s="186"/>
      <c r="QQ7" s="186"/>
      <c r="QR7" s="186"/>
      <c r="QS7" s="186"/>
      <c r="QT7" s="186"/>
      <c r="QU7" s="186"/>
      <c r="QV7" s="186"/>
      <c r="QW7" s="186"/>
      <c r="QX7" s="186"/>
      <c r="QY7" s="186"/>
      <c r="QZ7" s="186"/>
      <c r="RA7" s="186"/>
      <c r="RB7" s="186"/>
      <c r="RC7" s="186"/>
      <c r="RD7" s="186"/>
      <c r="RE7" s="186"/>
      <c r="RF7" s="186"/>
      <c r="RG7" s="186"/>
      <c r="RH7" s="186"/>
      <c r="RI7" s="186"/>
      <c r="RJ7" s="186"/>
      <c r="RK7" s="186"/>
      <c r="RL7" s="186"/>
      <c r="RM7" s="186"/>
      <c r="RN7" s="186"/>
      <c r="RO7" s="186"/>
      <c r="RP7" s="186"/>
      <c r="RQ7" s="186"/>
      <c r="RR7" s="186"/>
      <c r="RS7" s="186"/>
      <c r="RT7" s="186"/>
      <c r="RU7" s="186"/>
      <c r="RV7" s="186"/>
      <c r="RW7" s="186"/>
      <c r="RX7" s="186"/>
      <c r="RY7" s="186"/>
      <c r="RZ7" s="186"/>
      <c r="SA7" s="186"/>
      <c r="SB7" s="186"/>
      <c r="SC7" s="186"/>
      <c r="SD7" s="186"/>
      <c r="SE7" s="186"/>
      <c r="SF7" s="186"/>
      <c r="SG7" s="186"/>
      <c r="SH7" s="186"/>
      <c r="SI7" s="186"/>
      <c r="SJ7" s="186"/>
      <c r="SK7" s="186"/>
      <c r="SL7" s="186"/>
      <c r="SM7" s="186"/>
      <c r="SN7" s="186"/>
      <c r="SO7" s="186"/>
      <c r="SP7" s="186"/>
      <c r="SQ7" s="186"/>
      <c r="SR7" s="186"/>
      <c r="SS7" s="186"/>
      <c r="ST7" s="186"/>
      <c r="SU7" s="186"/>
      <c r="SV7" s="186"/>
      <c r="SW7" s="186"/>
      <c r="SX7" s="186"/>
      <c r="SY7" s="186"/>
      <c r="SZ7" s="186"/>
      <c r="TA7" s="186"/>
      <c r="TB7" s="186"/>
      <c r="TC7" s="186"/>
      <c r="TD7" s="186"/>
      <c r="TE7" s="186"/>
      <c r="TF7" s="186"/>
      <c r="TG7" s="186"/>
      <c r="TH7" s="186"/>
      <c r="TI7" s="186"/>
      <c r="TJ7" s="186"/>
      <c r="TK7" s="186"/>
      <c r="TL7" s="186"/>
      <c r="TM7" s="186"/>
      <c r="TN7" s="186"/>
      <c r="TO7" s="186"/>
      <c r="TP7" s="186"/>
      <c r="TQ7" s="186"/>
      <c r="TR7" s="186"/>
      <c r="TS7" s="186"/>
      <c r="TT7" s="186"/>
      <c r="TU7" s="186"/>
      <c r="TV7" s="186"/>
      <c r="TW7" s="186"/>
      <c r="TX7" s="186"/>
      <c r="TY7" s="186"/>
      <c r="TZ7" s="186"/>
      <c r="UA7" s="186"/>
      <c r="UB7" s="186"/>
      <c r="UC7" s="186"/>
      <c r="UD7" s="186"/>
      <c r="UE7" s="186"/>
      <c r="UF7" s="186"/>
      <c r="UG7" s="186"/>
      <c r="UH7" s="186"/>
      <c r="UI7" s="186"/>
      <c r="UJ7" s="186"/>
      <c r="UK7" s="186"/>
      <c r="UL7" s="186"/>
      <c r="UM7" s="186"/>
      <c r="UN7" s="186"/>
      <c r="UO7" s="186"/>
      <c r="UP7" s="186"/>
      <c r="UQ7" s="186"/>
      <c r="UR7" s="186"/>
      <c r="US7" s="186"/>
      <c r="UT7" s="186"/>
      <c r="UU7" s="186"/>
      <c r="UV7" s="186"/>
      <c r="UW7" s="186"/>
      <c r="UX7" s="186"/>
      <c r="UY7" s="186"/>
      <c r="UZ7" s="186"/>
      <c r="VA7" s="186"/>
      <c r="VB7" s="186"/>
      <c r="VC7" s="186"/>
      <c r="VD7" s="186"/>
      <c r="VE7" s="186"/>
      <c r="VF7" s="186"/>
      <c r="VG7" s="186"/>
      <c r="VH7" s="186"/>
      <c r="VI7" s="186"/>
      <c r="VJ7" s="186"/>
      <c r="VK7" s="186"/>
      <c r="VL7" s="186"/>
      <c r="VM7" s="186"/>
      <c r="VN7" s="186"/>
      <c r="VO7" s="186"/>
      <c r="VP7" s="186"/>
      <c r="VQ7" s="186"/>
      <c r="VR7" s="186"/>
      <c r="VS7" s="186"/>
      <c r="VT7" s="186"/>
      <c r="VU7" s="186"/>
      <c r="VV7" s="186"/>
      <c r="VW7" s="186"/>
      <c r="VX7" s="186"/>
      <c r="VY7" s="186"/>
      <c r="VZ7" s="186"/>
      <c r="WA7" s="186"/>
      <c r="WB7" s="186"/>
      <c r="WC7" s="186"/>
      <c r="WD7" s="186"/>
      <c r="WE7" s="186"/>
      <c r="WF7" s="186"/>
      <c r="WG7" s="186"/>
      <c r="WH7" s="186"/>
      <c r="WI7" s="186"/>
      <c r="WJ7" s="186"/>
      <c r="WK7" s="186"/>
      <c r="WL7" s="186"/>
      <c r="WM7" s="186"/>
      <c r="WN7" s="186"/>
      <c r="WO7" s="186"/>
      <c r="WP7" s="186"/>
      <c r="WQ7" s="186"/>
      <c r="WR7" s="186"/>
      <c r="WS7" s="186"/>
      <c r="WT7" s="186"/>
      <c r="WU7" s="186"/>
      <c r="WV7" s="186"/>
      <c r="WW7" s="186"/>
      <c r="WX7" s="186"/>
      <c r="WY7" s="186"/>
      <c r="WZ7" s="186"/>
      <c r="XA7" s="186"/>
      <c r="XB7" s="186"/>
      <c r="XC7" s="186"/>
      <c r="XD7" s="186"/>
      <c r="XE7" s="186"/>
      <c r="XF7" s="186"/>
      <c r="XG7" s="186"/>
      <c r="XH7" s="186"/>
      <c r="XI7" s="186"/>
      <c r="XJ7" s="186"/>
      <c r="XK7" s="186"/>
      <c r="XL7" s="186"/>
      <c r="XM7" s="186"/>
      <c r="XN7" s="186"/>
      <c r="XO7" s="186"/>
      <c r="XP7" s="186"/>
      <c r="XQ7" s="186"/>
      <c r="XR7" s="186"/>
      <c r="XS7" s="186"/>
      <c r="XT7" s="186"/>
      <c r="XU7" s="186"/>
      <c r="XV7" s="186"/>
      <c r="XW7" s="186"/>
      <c r="XX7" s="186"/>
      <c r="XY7" s="186"/>
      <c r="XZ7" s="186"/>
      <c r="YA7" s="186"/>
      <c r="YB7" s="186"/>
      <c r="YC7" s="186"/>
      <c r="YD7" s="186"/>
      <c r="YE7" s="186"/>
      <c r="YF7" s="186"/>
      <c r="YG7" s="186"/>
      <c r="YH7" s="186"/>
      <c r="YI7" s="186"/>
      <c r="YJ7" s="186"/>
      <c r="YK7" s="186"/>
      <c r="YL7" s="186"/>
      <c r="YM7" s="186"/>
      <c r="YN7" s="186"/>
      <c r="YO7" s="186"/>
      <c r="YP7" s="186"/>
      <c r="YQ7" s="186"/>
      <c r="YR7" s="186"/>
      <c r="YS7" s="186"/>
      <c r="YT7" s="186"/>
      <c r="YU7" s="186"/>
      <c r="YV7" s="186"/>
      <c r="YW7" s="186"/>
      <c r="YX7" s="186"/>
      <c r="YY7" s="186"/>
      <c r="YZ7" s="186"/>
      <c r="ZA7" s="186"/>
      <c r="ZB7" s="186"/>
      <c r="ZC7" s="186"/>
      <c r="ZD7" s="186"/>
      <c r="ZE7" s="186"/>
      <c r="ZF7" s="186"/>
      <c r="ZG7" s="186"/>
      <c r="ZH7" s="186"/>
      <c r="ZI7" s="186"/>
      <c r="ZJ7" s="186"/>
      <c r="ZK7" s="186"/>
      <c r="ZL7" s="186"/>
      <c r="ZM7" s="186"/>
      <c r="ZN7" s="186"/>
      <c r="ZO7" s="186"/>
      <c r="ZP7" s="186"/>
      <c r="ZQ7" s="186"/>
      <c r="ZR7" s="186"/>
      <c r="ZS7" s="186"/>
      <c r="ZT7" s="186"/>
      <c r="ZU7" s="186"/>
      <c r="ZV7" s="186"/>
      <c r="ZW7" s="186"/>
      <c r="ZX7" s="186"/>
      <c r="ZY7" s="186"/>
      <c r="ZZ7" s="186"/>
      <c r="AAA7" s="186"/>
      <c r="AAB7" s="186"/>
      <c r="AAC7" s="186"/>
      <c r="AAD7" s="186"/>
      <c r="AAE7" s="186"/>
      <c r="AAF7" s="186"/>
      <c r="AAG7" s="186"/>
      <c r="AAH7" s="186"/>
      <c r="AAI7" s="186"/>
      <c r="AAJ7" s="186"/>
      <c r="AAK7" s="186"/>
      <c r="AAL7" s="186"/>
      <c r="AAM7" s="186"/>
      <c r="AAN7" s="186"/>
      <c r="AAO7" s="186"/>
      <c r="AAP7" s="186"/>
      <c r="AAQ7" s="186"/>
      <c r="AAR7" s="186"/>
      <c r="AAS7" s="186"/>
      <c r="AAT7" s="186"/>
      <c r="AAU7" s="186"/>
      <c r="AAV7" s="186"/>
      <c r="AAW7" s="186"/>
      <c r="AAX7" s="186"/>
      <c r="AAY7" s="186"/>
      <c r="AAZ7" s="186"/>
      <c r="ABA7" s="186"/>
      <c r="ABB7" s="186"/>
      <c r="ABC7" s="186"/>
      <c r="ABD7" s="186"/>
      <c r="ABE7" s="186"/>
      <c r="ABF7" s="186"/>
      <c r="ABG7" s="186"/>
      <c r="ABH7" s="186"/>
      <c r="ABI7" s="186"/>
      <c r="ABJ7" s="186"/>
      <c r="ABK7" s="186"/>
      <c r="ABL7" s="186"/>
      <c r="ABM7" s="186"/>
      <c r="ABN7" s="186"/>
      <c r="ABO7" s="186"/>
      <c r="ABP7" s="186"/>
      <c r="ABQ7" s="186"/>
      <c r="ABR7" s="186"/>
      <c r="ABS7" s="186"/>
      <c r="ABT7" s="186"/>
      <c r="ABU7" s="186"/>
      <c r="ABV7" s="186"/>
      <c r="ABW7" s="186"/>
      <c r="ABX7" s="186"/>
      <c r="ABY7" s="186"/>
      <c r="ABZ7" s="186"/>
      <c r="ACA7" s="186"/>
      <c r="ACB7" s="186"/>
      <c r="ACC7" s="186"/>
      <c r="ACD7" s="186"/>
      <c r="ACE7" s="186"/>
      <c r="ACF7" s="186"/>
      <c r="ACG7" s="186"/>
      <c r="ACH7" s="186"/>
      <c r="ACI7" s="186"/>
      <c r="ACJ7" s="186"/>
      <c r="ACK7" s="186"/>
      <c r="ACL7" s="186"/>
      <c r="ACM7" s="186"/>
      <c r="ACN7" s="186"/>
      <c r="ACO7" s="186"/>
      <c r="ACP7" s="186"/>
      <c r="ACQ7" s="186"/>
      <c r="ACR7" s="186"/>
      <c r="ACS7" s="186"/>
      <c r="ACT7" s="186"/>
      <c r="ACU7" s="186"/>
      <c r="ACV7" s="186"/>
      <c r="ACW7" s="186"/>
      <c r="ACX7" s="186"/>
      <c r="ACY7" s="186"/>
      <c r="ACZ7" s="186"/>
      <c r="ADA7" s="186"/>
      <c r="ADB7" s="186"/>
      <c r="ADC7" s="186"/>
      <c r="ADD7" s="186"/>
      <c r="ADE7" s="186"/>
      <c r="ADF7" s="186"/>
      <c r="ADG7" s="186"/>
      <c r="ADH7" s="186"/>
      <c r="ADI7" s="186"/>
      <c r="ADJ7" s="186"/>
      <c r="ADK7" s="186"/>
      <c r="ADL7" s="186"/>
      <c r="ADM7" s="186"/>
      <c r="ADN7" s="186"/>
      <c r="ADO7" s="186"/>
      <c r="ADP7" s="186"/>
      <c r="ADQ7" s="186"/>
      <c r="ADR7" s="186"/>
      <c r="ADS7" s="186"/>
      <c r="ADT7" s="186"/>
      <c r="ADU7" s="186"/>
      <c r="ADV7" s="186"/>
      <c r="ADW7" s="186"/>
      <c r="ADX7" s="186"/>
      <c r="ADY7" s="186"/>
      <c r="ADZ7" s="186"/>
      <c r="AEA7" s="186"/>
      <c r="AEB7" s="186"/>
      <c r="AEC7" s="186"/>
      <c r="AED7" s="186"/>
      <c r="AEE7" s="186"/>
      <c r="AEF7" s="186"/>
      <c r="AEG7" s="186"/>
      <c r="AEH7" s="186"/>
      <c r="AEI7" s="186"/>
      <c r="AEJ7" s="186"/>
      <c r="AEK7" s="186"/>
      <c r="AEL7" s="186"/>
      <c r="AEM7" s="186"/>
      <c r="AEN7" s="186"/>
      <c r="AEO7" s="186"/>
      <c r="AEP7" s="186"/>
      <c r="AEQ7" s="186"/>
      <c r="AER7" s="186"/>
      <c r="AES7" s="186"/>
      <c r="AET7" s="186"/>
      <c r="AEU7" s="186"/>
      <c r="AEV7" s="186"/>
      <c r="AEW7" s="186"/>
      <c r="AEX7" s="186"/>
      <c r="AEY7" s="186"/>
      <c r="AEZ7" s="186"/>
      <c r="AFA7" s="186"/>
      <c r="AFB7" s="186"/>
      <c r="AFC7" s="186"/>
      <c r="AFD7" s="186"/>
      <c r="AFE7" s="186"/>
      <c r="AFF7" s="186"/>
      <c r="AFG7" s="186"/>
      <c r="AFH7" s="186"/>
      <c r="AFI7" s="186"/>
      <c r="AFJ7" s="186"/>
      <c r="AFK7" s="186"/>
      <c r="AFL7" s="186"/>
      <c r="AFM7" s="186"/>
      <c r="AFN7" s="186"/>
      <c r="AFO7" s="186"/>
      <c r="AFP7" s="186"/>
      <c r="AFQ7" s="186"/>
      <c r="AFR7" s="186"/>
      <c r="AFS7" s="186"/>
      <c r="AFT7" s="186"/>
      <c r="AFU7" s="186"/>
      <c r="AFV7" s="186"/>
      <c r="AFW7" s="186"/>
      <c r="AFX7" s="186"/>
      <c r="AFY7" s="186"/>
      <c r="AFZ7" s="186"/>
      <c r="AGA7" s="186"/>
      <c r="AGB7" s="186"/>
      <c r="AGC7" s="186"/>
      <c r="AGD7" s="186"/>
      <c r="AGE7" s="186"/>
      <c r="AGF7" s="186"/>
      <c r="AGG7" s="186"/>
      <c r="AGH7" s="186"/>
      <c r="AGI7" s="186"/>
      <c r="AGJ7" s="186"/>
      <c r="AGK7" s="186"/>
      <c r="AGL7" s="186"/>
      <c r="AGM7" s="186"/>
      <c r="AGN7" s="186"/>
      <c r="AGO7" s="186"/>
      <c r="AGP7" s="186"/>
      <c r="AGQ7" s="186"/>
      <c r="AGR7" s="186"/>
      <c r="AGS7" s="186"/>
      <c r="AGT7" s="186"/>
      <c r="AGU7" s="186"/>
      <c r="AGV7" s="186"/>
      <c r="AGW7" s="186"/>
      <c r="AGX7" s="186"/>
      <c r="AGY7" s="186"/>
      <c r="AGZ7" s="186"/>
      <c r="AHA7" s="186"/>
      <c r="AHB7" s="186"/>
      <c r="AHC7" s="186"/>
      <c r="AHD7" s="186"/>
      <c r="AHE7" s="186"/>
      <c r="AHF7" s="186"/>
      <c r="AHG7" s="186"/>
      <c r="AHH7" s="186"/>
      <c r="AHI7" s="186"/>
      <c r="AHJ7" s="186"/>
      <c r="AHK7" s="186"/>
      <c r="AHL7" s="186"/>
      <c r="AHM7" s="186"/>
      <c r="AHN7" s="186"/>
      <c r="AHO7" s="186"/>
      <c r="AHP7" s="186"/>
      <c r="AHQ7" s="186"/>
      <c r="AHR7" s="186"/>
      <c r="AHS7" s="186"/>
      <c r="AHT7" s="186"/>
      <c r="AHU7" s="186"/>
      <c r="AHV7" s="186"/>
      <c r="AHW7" s="186"/>
      <c r="AHX7" s="186"/>
      <c r="AHY7" s="186"/>
      <c r="AHZ7" s="186"/>
      <c r="AIA7" s="186"/>
      <c r="AIB7" s="186"/>
      <c r="AIC7" s="186"/>
      <c r="AID7" s="186"/>
      <c r="AIE7" s="186"/>
      <c r="AIF7" s="186"/>
      <c r="AIG7" s="186"/>
      <c r="AIH7" s="186"/>
      <c r="AII7" s="186"/>
      <c r="AIJ7" s="186"/>
      <c r="AIK7" s="186"/>
      <c r="AIL7" s="186"/>
      <c r="AIM7" s="186"/>
      <c r="AIN7" s="186"/>
      <c r="AIO7" s="186"/>
      <c r="AIP7" s="186"/>
      <c r="AIQ7" s="186"/>
      <c r="AIR7" s="186"/>
      <c r="AIS7" s="186"/>
      <c r="AIT7" s="186"/>
      <c r="AIU7" s="186"/>
      <c r="AIV7" s="186"/>
      <c r="AIW7" s="186"/>
      <c r="AIX7" s="186"/>
      <c r="AIY7" s="186"/>
      <c r="AIZ7" s="186"/>
      <c r="AJA7" s="186"/>
      <c r="AJB7" s="186"/>
      <c r="AJC7" s="186"/>
      <c r="AJD7" s="186"/>
      <c r="AJE7" s="186"/>
      <c r="AJF7" s="186"/>
      <c r="AJG7" s="186"/>
      <c r="AJH7" s="186"/>
      <c r="AJI7" s="186"/>
      <c r="AJJ7" s="186"/>
      <c r="AJK7" s="186"/>
      <c r="AJL7" s="186"/>
      <c r="AJM7" s="186"/>
      <c r="AJN7" s="186"/>
      <c r="AJO7" s="186"/>
      <c r="AJP7" s="186"/>
      <c r="AJQ7" s="186"/>
      <c r="AJR7" s="186"/>
      <c r="AJS7" s="186"/>
      <c r="AJT7" s="186"/>
      <c r="AJU7" s="186"/>
      <c r="AJV7" s="186"/>
      <c r="AJW7" s="186"/>
      <c r="AJX7" s="186"/>
      <c r="AJY7" s="186"/>
      <c r="AJZ7" s="186"/>
      <c r="AKA7" s="186"/>
      <c r="AKB7" s="186"/>
      <c r="AKC7" s="186"/>
      <c r="AKD7" s="186"/>
      <c r="AKE7" s="186"/>
      <c r="AKF7" s="186"/>
      <c r="AKG7" s="186"/>
      <c r="AKH7" s="186"/>
      <c r="AKI7" s="186"/>
      <c r="AKJ7" s="186"/>
      <c r="AKK7" s="186"/>
      <c r="AKL7" s="186"/>
      <c r="AKM7" s="186"/>
      <c r="AKN7" s="186"/>
      <c r="AKO7" s="186"/>
      <c r="AKP7" s="186"/>
      <c r="AKQ7" s="186"/>
      <c r="AKR7" s="186"/>
      <c r="AKS7" s="186"/>
      <c r="AKT7" s="186"/>
      <c r="AKU7" s="186"/>
      <c r="AKV7" s="186"/>
      <c r="AKW7" s="186"/>
      <c r="AKX7" s="186"/>
      <c r="AKY7" s="186"/>
      <c r="AKZ7" s="186"/>
      <c r="ALA7" s="186"/>
      <c r="ALB7" s="186"/>
      <c r="ALC7" s="186"/>
      <c r="ALD7" s="186"/>
      <c r="ALE7" s="186"/>
      <c r="ALF7" s="186"/>
      <c r="ALG7" s="186"/>
      <c r="ALH7" s="186"/>
      <c r="ALI7" s="186"/>
      <c r="ALJ7" s="186"/>
      <c r="ALK7" s="186"/>
      <c r="ALL7" s="186"/>
      <c r="ALM7" s="186"/>
      <c r="ALN7" s="186"/>
      <c r="ALO7" s="186"/>
      <c r="ALP7" s="186"/>
      <c r="ALQ7" s="186"/>
      <c r="ALR7" s="186"/>
      <c r="ALS7" s="186"/>
      <c r="ALT7" s="186"/>
      <c r="ALU7" s="186"/>
      <c r="ALV7" s="186"/>
      <c r="ALW7" s="186"/>
      <c r="ALX7" s="186"/>
      <c r="ALY7" s="186"/>
      <c r="ALZ7" s="186"/>
      <c r="AMA7" s="186"/>
      <c r="AMB7" s="186"/>
      <c r="AMC7" s="186"/>
      <c r="AMD7" s="186"/>
      <c r="AME7" s="186"/>
      <c r="AMF7" s="186"/>
      <c r="AMG7" s="186"/>
      <c r="AMH7" s="186"/>
      <c r="AMI7" s="186"/>
    </row>
    <row r="8" spans="1:1023" s="317" customFormat="1" x14ac:dyDescent="0.25">
      <c r="A8" s="18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c r="IW8" s="186"/>
      <c r="IX8" s="186"/>
      <c r="IY8" s="186"/>
      <c r="IZ8" s="186"/>
      <c r="JA8" s="186"/>
      <c r="JB8" s="186"/>
      <c r="JC8" s="186"/>
      <c r="JD8" s="186"/>
      <c r="JE8" s="186"/>
      <c r="JF8" s="186"/>
      <c r="JG8" s="186"/>
      <c r="JH8" s="186"/>
      <c r="JI8" s="186"/>
      <c r="JJ8" s="186"/>
      <c r="JK8" s="186"/>
      <c r="JL8" s="186"/>
      <c r="JM8" s="186"/>
      <c r="JN8" s="186"/>
      <c r="JO8" s="186"/>
      <c r="JP8" s="186"/>
      <c r="JQ8" s="186"/>
      <c r="JR8" s="186"/>
      <c r="JS8" s="186"/>
      <c r="JT8" s="186"/>
      <c r="JU8" s="186"/>
      <c r="JV8" s="186"/>
      <c r="JW8" s="186"/>
      <c r="JX8" s="186"/>
      <c r="JY8" s="186"/>
      <c r="JZ8" s="186"/>
      <c r="KA8" s="186"/>
      <c r="KB8" s="186"/>
      <c r="KC8" s="186"/>
      <c r="KD8" s="186"/>
      <c r="KE8" s="186"/>
      <c r="KF8" s="186"/>
      <c r="KG8" s="186"/>
      <c r="KH8" s="186"/>
      <c r="KI8" s="186"/>
      <c r="KJ8" s="186"/>
      <c r="KK8" s="186"/>
      <c r="KL8" s="186"/>
      <c r="KM8" s="186"/>
      <c r="KN8" s="186"/>
      <c r="KO8" s="186"/>
      <c r="KP8" s="186"/>
      <c r="KQ8" s="186"/>
      <c r="KR8" s="186"/>
      <c r="KS8" s="186"/>
      <c r="KT8" s="186"/>
      <c r="KU8" s="186"/>
      <c r="KV8" s="186"/>
      <c r="KW8" s="186"/>
      <c r="KX8" s="186"/>
      <c r="KY8" s="186"/>
      <c r="KZ8" s="186"/>
      <c r="LA8" s="186"/>
      <c r="LB8" s="186"/>
      <c r="LC8" s="186"/>
      <c r="LD8" s="186"/>
      <c r="LE8" s="186"/>
      <c r="LF8" s="186"/>
      <c r="LG8" s="186"/>
      <c r="LH8" s="186"/>
      <c r="LI8" s="186"/>
      <c r="LJ8" s="186"/>
      <c r="LK8" s="186"/>
      <c r="LL8" s="186"/>
      <c r="LM8" s="186"/>
      <c r="LN8" s="186"/>
      <c r="LO8" s="186"/>
      <c r="LP8" s="186"/>
      <c r="LQ8" s="186"/>
      <c r="LR8" s="186"/>
      <c r="LS8" s="186"/>
      <c r="LT8" s="186"/>
      <c r="LU8" s="186"/>
      <c r="LV8" s="186"/>
      <c r="LW8" s="186"/>
      <c r="LX8" s="186"/>
      <c r="LY8" s="186"/>
      <c r="LZ8" s="186"/>
      <c r="MA8" s="186"/>
      <c r="MB8" s="186"/>
      <c r="MC8" s="186"/>
      <c r="MD8" s="186"/>
      <c r="ME8" s="186"/>
      <c r="MF8" s="186"/>
      <c r="MG8" s="186"/>
      <c r="MH8" s="186"/>
      <c r="MI8" s="186"/>
      <c r="MJ8" s="186"/>
      <c r="MK8" s="186"/>
      <c r="ML8" s="186"/>
      <c r="MM8" s="186"/>
      <c r="MN8" s="186"/>
      <c r="MO8" s="186"/>
      <c r="MP8" s="186"/>
      <c r="MQ8" s="186"/>
      <c r="MR8" s="186"/>
      <c r="MS8" s="186"/>
      <c r="MT8" s="186"/>
      <c r="MU8" s="186"/>
      <c r="MV8" s="186"/>
      <c r="MW8" s="186"/>
      <c r="MX8" s="186"/>
      <c r="MY8" s="186"/>
      <c r="MZ8" s="186"/>
      <c r="NA8" s="186"/>
      <c r="NB8" s="186"/>
      <c r="NC8" s="186"/>
      <c r="ND8" s="186"/>
      <c r="NE8" s="186"/>
      <c r="NF8" s="186"/>
      <c r="NG8" s="186"/>
      <c r="NH8" s="186"/>
      <c r="NI8" s="186"/>
      <c r="NJ8" s="186"/>
      <c r="NK8" s="186"/>
      <c r="NL8" s="186"/>
      <c r="NM8" s="186"/>
      <c r="NN8" s="186"/>
      <c r="NO8" s="186"/>
      <c r="NP8" s="186"/>
      <c r="NQ8" s="186"/>
      <c r="NR8" s="186"/>
      <c r="NS8" s="186"/>
      <c r="NT8" s="186"/>
      <c r="NU8" s="186"/>
      <c r="NV8" s="186"/>
      <c r="NW8" s="186"/>
      <c r="NX8" s="186"/>
      <c r="NY8" s="186"/>
      <c r="NZ8" s="186"/>
      <c r="OA8" s="186"/>
      <c r="OB8" s="186"/>
      <c r="OC8" s="186"/>
      <c r="OD8" s="186"/>
      <c r="OE8" s="186"/>
      <c r="OF8" s="186"/>
      <c r="OG8" s="186"/>
      <c r="OH8" s="186"/>
      <c r="OI8" s="186"/>
      <c r="OJ8" s="186"/>
      <c r="OK8" s="186"/>
      <c r="OL8" s="186"/>
      <c r="OM8" s="186"/>
      <c r="ON8" s="186"/>
      <c r="OO8" s="186"/>
      <c r="OP8" s="186"/>
      <c r="OQ8" s="186"/>
      <c r="OR8" s="186"/>
      <c r="OS8" s="186"/>
      <c r="OT8" s="186"/>
      <c r="OU8" s="186"/>
      <c r="OV8" s="186"/>
      <c r="OW8" s="186"/>
      <c r="OX8" s="186"/>
      <c r="OY8" s="186"/>
      <c r="OZ8" s="186"/>
      <c r="PA8" s="186"/>
      <c r="PB8" s="186"/>
      <c r="PC8" s="186"/>
      <c r="PD8" s="186"/>
      <c r="PE8" s="186"/>
      <c r="PF8" s="186"/>
      <c r="PG8" s="186"/>
      <c r="PH8" s="186"/>
      <c r="PI8" s="186"/>
      <c r="PJ8" s="186"/>
      <c r="PK8" s="186"/>
      <c r="PL8" s="186"/>
      <c r="PM8" s="186"/>
      <c r="PN8" s="186"/>
      <c r="PO8" s="186"/>
      <c r="PP8" s="186"/>
      <c r="PQ8" s="186"/>
      <c r="PR8" s="186"/>
      <c r="PS8" s="186"/>
      <c r="PT8" s="186"/>
      <c r="PU8" s="186"/>
      <c r="PV8" s="186"/>
      <c r="PW8" s="186"/>
      <c r="PX8" s="186"/>
      <c r="PY8" s="186"/>
      <c r="PZ8" s="186"/>
      <c r="QA8" s="186"/>
      <c r="QB8" s="186"/>
      <c r="QC8" s="186"/>
      <c r="QD8" s="186"/>
      <c r="QE8" s="186"/>
      <c r="QF8" s="186"/>
      <c r="QG8" s="186"/>
      <c r="QH8" s="186"/>
      <c r="QI8" s="186"/>
      <c r="QJ8" s="186"/>
      <c r="QK8" s="186"/>
      <c r="QL8" s="186"/>
      <c r="QM8" s="186"/>
      <c r="QN8" s="186"/>
      <c r="QO8" s="186"/>
      <c r="QP8" s="186"/>
      <c r="QQ8" s="186"/>
      <c r="QR8" s="186"/>
      <c r="QS8" s="186"/>
      <c r="QT8" s="186"/>
      <c r="QU8" s="186"/>
      <c r="QV8" s="186"/>
      <c r="QW8" s="186"/>
      <c r="QX8" s="186"/>
      <c r="QY8" s="186"/>
      <c r="QZ8" s="186"/>
      <c r="RA8" s="186"/>
      <c r="RB8" s="186"/>
      <c r="RC8" s="186"/>
      <c r="RD8" s="186"/>
      <c r="RE8" s="186"/>
      <c r="RF8" s="186"/>
      <c r="RG8" s="186"/>
      <c r="RH8" s="186"/>
      <c r="RI8" s="186"/>
      <c r="RJ8" s="186"/>
      <c r="RK8" s="186"/>
      <c r="RL8" s="186"/>
      <c r="RM8" s="186"/>
      <c r="RN8" s="186"/>
      <c r="RO8" s="186"/>
      <c r="RP8" s="186"/>
      <c r="RQ8" s="186"/>
      <c r="RR8" s="186"/>
      <c r="RS8" s="186"/>
      <c r="RT8" s="186"/>
      <c r="RU8" s="186"/>
      <c r="RV8" s="186"/>
      <c r="RW8" s="186"/>
      <c r="RX8" s="186"/>
      <c r="RY8" s="186"/>
      <c r="RZ8" s="186"/>
      <c r="SA8" s="186"/>
      <c r="SB8" s="186"/>
      <c r="SC8" s="186"/>
      <c r="SD8" s="186"/>
      <c r="SE8" s="186"/>
      <c r="SF8" s="186"/>
      <c r="SG8" s="186"/>
      <c r="SH8" s="186"/>
      <c r="SI8" s="186"/>
      <c r="SJ8" s="186"/>
      <c r="SK8" s="186"/>
      <c r="SL8" s="186"/>
      <c r="SM8" s="186"/>
      <c r="SN8" s="186"/>
      <c r="SO8" s="186"/>
      <c r="SP8" s="186"/>
      <c r="SQ8" s="186"/>
      <c r="SR8" s="186"/>
      <c r="SS8" s="186"/>
      <c r="ST8" s="186"/>
      <c r="SU8" s="186"/>
      <c r="SV8" s="186"/>
      <c r="SW8" s="186"/>
      <c r="SX8" s="186"/>
      <c r="SY8" s="186"/>
      <c r="SZ8" s="186"/>
      <c r="TA8" s="186"/>
      <c r="TB8" s="186"/>
      <c r="TC8" s="186"/>
      <c r="TD8" s="186"/>
      <c r="TE8" s="186"/>
      <c r="TF8" s="186"/>
      <c r="TG8" s="186"/>
      <c r="TH8" s="186"/>
      <c r="TI8" s="186"/>
      <c r="TJ8" s="186"/>
      <c r="TK8" s="186"/>
      <c r="TL8" s="186"/>
      <c r="TM8" s="186"/>
      <c r="TN8" s="186"/>
      <c r="TO8" s="186"/>
      <c r="TP8" s="186"/>
      <c r="TQ8" s="186"/>
      <c r="TR8" s="186"/>
      <c r="TS8" s="186"/>
      <c r="TT8" s="186"/>
      <c r="TU8" s="186"/>
      <c r="TV8" s="186"/>
      <c r="TW8" s="186"/>
      <c r="TX8" s="186"/>
      <c r="TY8" s="186"/>
      <c r="TZ8" s="186"/>
      <c r="UA8" s="186"/>
      <c r="UB8" s="186"/>
      <c r="UC8" s="186"/>
      <c r="UD8" s="186"/>
      <c r="UE8" s="186"/>
      <c r="UF8" s="186"/>
      <c r="UG8" s="186"/>
      <c r="UH8" s="186"/>
      <c r="UI8" s="186"/>
      <c r="UJ8" s="186"/>
      <c r="UK8" s="186"/>
      <c r="UL8" s="186"/>
      <c r="UM8" s="186"/>
      <c r="UN8" s="186"/>
      <c r="UO8" s="186"/>
      <c r="UP8" s="186"/>
      <c r="UQ8" s="186"/>
      <c r="UR8" s="186"/>
      <c r="US8" s="186"/>
      <c r="UT8" s="186"/>
      <c r="UU8" s="186"/>
      <c r="UV8" s="186"/>
      <c r="UW8" s="186"/>
      <c r="UX8" s="186"/>
      <c r="UY8" s="186"/>
      <c r="UZ8" s="186"/>
      <c r="VA8" s="186"/>
      <c r="VB8" s="186"/>
      <c r="VC8" s="186"/>
      <c r="VD8" s="186"/>
      <c r="VE8" s="186"/>
      <c r="VF8" s="186"/>
      <c r="VG8" s="186"/>
      <c r="VH8" s="186"/>
      <c r="VI8" s="186"/>
      <c r="VJ8" s="186"/>
      <c r="VK8" s="186"/>
      <c r="VL8" s="186"/>
      <c r="VM8" s="186"/>
      <c r="VN8" s="186"/>
      <c r="VO8" s="186"/>
      <c r="VP8" s="186"/>
      <c r="VQ8" s="186"/>
      <c r="VR8" s="186"/>
      <c r="VS8" s="186"/>
      <c r="VT8" s="186"/>
      <c r="VU8" s="186"/>
      <c r="VV8" s="186"/>
      <c r="VW8" s="186"/>
      <c r="VX8" s="186"/>
      <c r="VY8" s="186"/>
      <c r="VZ8" s="186"/>
      <c r="WA8" s="186"/>
      <c r="WB8" s="186"/>
      <c r="WC8" s="186"/>
      <c r="WD8" s="186"/>
      <c r="WE8" s="186"/>
      <c r="WF8" s="186"/>
      <c r="WG8" s="186"/>
      <c r="WH8" s="186"/>
      <c r="WI8" s="186"/>
      <c r="WJ8" s="186"/>
      <c r="WK8" s="186"/>
      <c r="WL8" s="186"/>
      <c r="WM8" s="186"/>
      <c r="WN8" s="186"/>
      <c r="WO8" s="186"/>
      <c r="WP8" s="186"/>
      <c r="WQ8" s="186"/>
      <c r="WR8" s="186"/>
      <c r="WS8" s="186"/>
      <c r="WT8" s="186"/>
      <c r="WU8" s="186"/>
      <c r="WV8" s="186"/>
      <c r="WW8" s="186"/>
      <c r="WX8" s="186"/>
      <c r="WY8" s="186"/>
      <c r="WZ8" s="186"/>
      <c r="XA8" s="186"/>
      <c r="XB8" s="186"/>
      <c r="XC8" s="186"/>
      <c r="XD8" s="186"/>
      <c r="XE8" s="186"/>
      <c r="XF8" s="186"/>
      <c r="XG8" s="186"/>
      <c r="XH8" s="186"/>
      <c r="XI8" s="186"/>
      <c r="XJ8" s="186"/>
      <c r="XK8" s="186"/>
      <c r="XL8" s="186"/>
      <c r="XM8" s="186"/>
      <c r="XN8" s="186"/>
      <c r="XO8" s="186"/>
      <c r="XP8" s="186"/>
      <c r="XQ8" s="186"/>
      <c r="XR8" s="186"/>
      <c r="XS8" s="186"/>
      <c r="XT8" s="186"/>
      <c r="XU8" s="186"/>
      <c r="XV8" s="186"/>
      <c r="XW8" s="186"/>
      <c r="XX8" s="186"/>
      <c r="XY8" s="186"/>
      <c r="XZ8" s="186"/>
      <c r="YA8" s="186"/>
      <c r="YB8" s="186"/>
      <c r="YC8" s="186"/>
      <c r="YD8" s="186"/>
      <c r="YE8" s="186"/>
      <c r="YF8" s="186"/>
      <c r="YG8" s="186"/>
      <c r="YH8" s="186"/>
      <c r="YI8" s="186"/>
      <c r="YJ8" s="186"/>
      <c r="YK8" s="186"/>
      <c r="YL8" s="186"/>
      <c r="YM8" s="186"/>
      <c r="YN8" s="186"/>
      <c r="YO8" s="186"/>
      <c r="YP8" s="186"/>
      <c r="YQ8" s="186"/>
      <c r="YR8" s="186"/>
      <c r="YS8" s="186"/>
      <c r="YT8" s="186"/>
      <c r="YU8" s="186"/>
      <c r="YV8" s="186"/>
      <c r="YW8" s="186"/>
      <c r="YX8" s="186"/>
      <c r="YY8" s="186"/>
      <c r="YZ8" s="186"/>
      <c r="ZA8" s="186"/>
      <c r="ZB8" s="186"/>
      <c r="ZC8" s="186"/>
      <c r="ZD8" s="186"/>
      <c r="ZE8" s="186"/>
      <c r="ZF8" s="186"/>
      <c r="ZG8" s="186"/>
      <c r="ZH8" s="186"/>
      <c r="ZI8" s="186"/>
      <c r="ZJ8" s="186"/>
      <c r="ZK8" s="186"/>
      <c r="ZL8" s="186"/>
      <c r="ZM8" s="186"/>
      <c r="ZN8" s="186"/>
      <c r="ZO8" s="186"/>
      <c r="ZP8" s="186"/>
      <c r="ZQ8" s="186"/>
      <c r="ZR8" s="186"/>
      <c r="ZS8" s="186"/>
      <c r="ZT8" s="186"/>
      <c r="ZU8" s="186"/>
      <c r="ZV8" s="186"/>
      <c r="ZW8" s="186"/>
      <c r="ZX8" s="186"/>
      <c r="ZY8" s="186"/>
      <c r="ZZ8" s="186"/>
      <c r="AAA8" s="186"/>
      <c r="AAB8" s="186"/>
      <c r="AAC8" s="186"/>
      <c r="AAD8" s="186"/>
      <c r="AAE8" s="186"/>
      <c r="AAF8" s="186"/>
      <c r="AAG8" s="186"/>
      <c r="AAH8" s="186"/>
      <c r="AAI8" s="186"/>
      <c r="AAJ8" s="186"/>
      <c r="AAK8" s="186"/>
      <c r="AAL8" s="186"/>
      <c r="AAM8" s="186"/>
      <c r="AAN8" s="186"/>
      <c r="AAO8" s="186"/>
      <c r="AAP8" s="186"/>
      <c r="AAQ8" s="186"/>
      <c r="AAR8" s="186"/>
      <c r="AAS8" s="186"/>
      <c r="AAT8" s="186"/>
      <c r="AAU8" s="186"/>
      <c r="AAV8" s="186"/>
      <c r="AAW8" s="186"/>
      <c r="AAX8" s="186"/>
      <c r="AAY8" s="186"/>
      <c r="AAZ8" s="186"/>
      <c r="ABA8" s="186"/>
      <c r="ABB8" s="186"/>
      <c r="ABC8" s="186"/>
      <c r="ABD8" s="186"/>
      <c r="ABE8" s="186"/>
      <c r="ABF8" s="186"/>
      <c r="ABG8" s="186"/>
      <c r="ABH8" s="186"/>
      <c r="ABI8" s="186"/>
      <c r="ABJ8" s="186"/>
      <c r="ABK8" s="186"/>
      <c r="ABL8" s="186"/>
      <c r="ABM8" s="186"/>
      <c r="ABN8" s="186"/>
      <c r="ABO8" s="186"/>
      <c r="ABP8" s="186"/>
      <c r="ABQ8" s="186"/>
      <c r="ABR8" s="186"/>
      <c r="ABS8" s="186"/>
      <c r="ABT8" s="186"/>
      <c r="ABU8" s="186"/>
      <c r="ABV8" s="186"/>
      <c r="ABW8" s="186"/>
      <c r="ABX8" s="186"/>
      <c r="ABY8" s="186"/>
      <c r="ABZ8" s="186"/>
      <c r="ACA8" s="186"/>
      <c r="ACB8" s="186"/>
      <c r="ACC8" s="186"/>
      <c r="ACD8" s="186"/>
      <c r="ACE8" s="186"/>
      <c r="ACF8" s="186"/>
      <c r="ACG8" s="186"/>
      <c r="ACH8" s="186"/>
      <c r="ACI8" s="186"/>
      <c r="ACJ8" s="186"/>
      <c r="ACK8" s="186"/>
      <c r="ACL8" s="186"/>
      <c r="ACM8" s="186"/>
      <c r="ACN8" s="186"/>
      <c r="ACO8" s="186"/>
      <c r="ACP8" s="186"/>
      <c r="ACQ8" s="186"/>
      <c r="ACR8" s="186"/>
      <c r="ACS8" s="186"/>
      <c r="ACT8" s="186"/>
      <c r="ACU8" s="186"/>
      <c r="ACV8" s="186"/>
      <c r="ACW8" s="186"/>
      <c r="ACX8" s="186"/>
      <c r="ACY8" s="186"/>
      <c r="ACZ8" s="186"/>
      <c r="ADA8" s="186"/>
      <c r="ADB8" s="186"/>
      <c r="ADC8" s="186"/>
      <c r="ADD8" s="186"/>
      <c r="ADE8" s="186"/>
      <c r="ADF8" s="186"/>
      <c r="ADG8" s="186"/>
      <c r="ADH8" s="186"/>
      <c r="ADI8" s="186"/>
      <c r="ADJ8" s="186"/>
      <c r="ADK8" s="186"/>
      <c r="ADL8" s="186"/>
      <c r="ADM8" s="186"/>
      <c r="ADN8" s="186"/>
      <c r="ADO8" s="186"/>
      <c r="ADP8" s="186"/>
      <c r="ADQ8" s="186"/>
      <c r="ADR8" s="186"/>
      <c r="ADS8" s="186"/>
      <c r="ADT8" s="186"/>
      <c r="ADU8" s="186"/>
      <c r="ADV8" s="186"/>
      <c r="ADW8" s="186"/>
      <c r="ADX8" s="186"/>
      <c r="ADY8" s="186"/>
      <c r="ADZ8" s="186"/>
      <c r="AEA8" s="186"/>
      <c r="AEB8" s="186"/>
      <c r="AEC8" s="186"/>
      <c r="AED8" s="186"/>
      <c r="AEE8" s="186"/>
      <c r="AEF8" s="186"/>
      <c r="AEG8" s="186"/>
      <c r="AEH8" s="186"/>
      <c r="AEI8" s="186"/>
      <c r="AEJ8" s="186"/>
      <c r="AEK8" s="186"/>
      <c r="AEL8" s="186"/>
      <c r="AEM8" s="186"/>
      <c r="AEN8" s="186"/>
      <c r="AEO8" s="186"/>
      <c r="AEP8" s="186"/>
      <c r="AEQ8" s="186"/>
      <c r="AER8" s="186"/>
      <c r="AES8" s="186"/>
      <c r="AET8" s="186"/>
      <c r="AEU8" s="186"/>
      <c r="AEV8" s="186"/>
      <c r="AEW8" s="186"/>
      <c r="AEX8" s="186"/>
      <c r="AEY8" s="186"/>
      <c r="AEZ8" s="186"/>
      <c r="AFA8" s="186"/>
      <c r="AFB8" s="186"/>
      <c r="AFC8" s="186"/>
      <c r="AFD8" s="186"/>
      <c r="AFE8" s="186"/>
      <c r="AFF8" s="186"/>
      <c r="AFG8" s="186"/>
      <c r="AFH8" s="186"/>
      <c r="AFI8" s="186"/>
      <c r="AFJ8" s="186"/>
      <c r="AFK8" s="186"/>
      <c r="AFL8" s="186"/>
      <c r="AFM8" s="186"/>
      <c r="AFN8" s="186"/>
      <c r="AFO8" s="186"/>
      <c r="AFP8" s="186"/>
      <c r="AFQ8" s="186"/>
      <c r="AFR8" s="186"/>
      <c r="AFS8" s="186"/>
      <c r="AFT8" s="186"/>
      <c r="AFU8" s="186"/>
      <c r="AFV8" s="186"/>
      <c r="AFW8" s="186"/>
      <c r="AFX8" s="186"/>
      <c r="AFY8" s="186"/>
      <c r="AFZ8" s="186"/>
      <c r="AGA8" s="186"/>
      <c r="AGB8" s="186"/>
      <c r="AGC8" s="186"/>
      <c r="AGD8" s="186"/>
      <c r="AGE8" s="186"/>
      <c r="AGF8" s="186"/>
      <c r="AGG8" s="186"/>
      <c r="AGH8" s="186"/>
      <c r="AGI8" s="186"/>
      <c r="AGJ8" s="186"/>
      <c r="AGK8" s="186"/>
      <c r="AGL8" s="186"/>
      <c r="AGM8" s="186"/>
      <c r="AGN8" s="186"/>
      <c r="AGO8" s="186"/>
      <c r="AGP8" s="186"/>
      <c r="AGQ8" s="186"/>
      <c r="AGR8" s="186"/>
      <c r="AGS8" s="186"/>
      <c r="AGT8" s="186"/>
      <c r="AGU8" s="186"/>
      <c r="AGV8" s="186"/>
      <c r="AGW8" s="186"/>
      <c r="AGX8" s="186"/>
      <c r="AGY8" s="186"/>
      <c r="AGZ8" s="186"/>
      <c r="AHA8" s="186"/>
      <c r="AHB8" s="186"/>
      <c r="AHC8" s="186"/>
      <c r="AHD8" s="186"/>
      <c r="AHE8" s="186"/>
      <c r="AHF8" s="186"/>
      <c r="AHG8" s="186"/>
      <c r="AHH8" s="186"/>
      <c r="AHI8" s="186"/>
      <c r="AHJ8" s="186"/>
      <c r="AHK8" s="186"/>
      <c r="AHL8" s="186"/>
      <c r="AHM8" s="186"/>
      <c r="AHN8" s="186"/>
      <c r="AHO8" s="186"/>
      <c r="AHP8" s="186"/>
      <c r="AHQ8" s="186"/>
      <c r="AHR8" s="186"/>
      <c r="AHS8" s="186"/>
      <c r="AHT8" s="186"/>
      <c r="AHU8" s="186"/>
      <c r="AHV8" s="186"/>
      <c r="AHW8" s="186"/>
      <c r="AHX8" s="186"/>
      <c r="AHY8" s="186"/>
      <c r="AHZ8" s="186"/>
      <c r="AIA8" s="186"/>
      <c r="AIB8" s="186"/>
      <c r="AIC8" s="186"/>
      <c r="AID8" s="186"/>
      <c r="AIE8" s="186"/>
      <c r="AIF8" s="186"/>
      <c r="AIG8" s="186"/>
      <c r="AIH8" s="186"/>
      <c r="AII8" s="186"/>
      <c r="AIJ8" s="186"/>
      <c r="AIK8" s="186"/>
      <c r="AIL8" s="186"/>
      <c r="AIM8" s="186"/>
      <c r="AIN8" s="186"/>
      <c r="AIO8" s="186"/>
      <c r="AIP8" s="186"/>
      <c r="AIQ8" s="186"/>
      <c r="AIR8" s="186"/>
      <c r="AIS8" s="186"/>
      <c r="AIT8" s="186"/>
      <c r="AIU8" s="186"/>
      <c r="AIV8" s="186"/>
      <c r="AIW8" s="186"/>
      <c r="AIX8" s="186"/>
      <c r="AIY8" s="186"/>
      <c r="AIZ8" s="186"/>
      <c r="AJA8" s="186"/>
      <c r="AJB8" s="186"/>
      <c r="AJC8" s="186"/>
      <c r="AJD8" s="186"/>
      <c r="AJE8" s="186"/>
      <c r="AJF8" s="186"/>
      <c r="AJG8" s="186"/>
      <c r="AJH8" s="186"/>
      <c r="AJI8" s="186"/>
      <c r="AJJ8" s="186"/>
      <c r="AJK8" s="186"/>
      <c r="AJL8" s="186"/>
      <c r="AJM8" s="186"/>
      <c r="AJN8" s="186"/>
      <c r="AJO8" s="186"/>
      <c r="AJP8" s="186"/>
      <c r="AJQ8" s="186"/>
      <c r="AJR8" s="186"/>
      <c r="AJS8" s="186"/>
      <c r="AJT8" s="186"/>
      <c r="AJU8" s="186"/>
      <c r="AJV8" s="186"/>
      <c r="AJW8" s="186"/>
      <c r="AJX8" s="186"/>
      <c r="AJY8" s="186"/>
      <c r="AJZ8" s="186"/>
      <c r="AKA8" s="186"/>
      <c r="AKB8" s="186"/>
      <c r="AKC8" s="186"/>
      <c r="AKD8" s="186"/>
      <c r="AKE8" s="186"/>
      <c r="AKF8" s="186"/>
      <c r="AKG8" s="186"/>
      <c r="AKH8" s="186"/>
      <c r="AKI8" s="186"/>
      <c r="AKJ8" s="186"/>
      <c r="AKK8" s="186"/>
      <c r="AKL8" s="186"/>
      <c r="AKM8" s="186"/>
      <c r="AKN8" s="186"/>
      <c r="AKO8" s="186"/>
      <c r="AKP8" s="186"/>
      <c r="AKQ8" s="186"/>
      <c r="AKR8" s="186"/>
      <c r="AKS8" s="186"/>
      <c r="AKT8" s="186"/>
      <c r="AKU8" s="186"/>
      <c r="AKV8" s="186"/>
      <c r="AKW8" s="186"/>
      <c r="AKX8" s="186"/>
      <c r="AKY8" s="186"/>
      <c r="AKZ8" s="186"/>
      <c r="ALA8" s="186"/>
      <c r="ALB8" s="186"/>
      <c r="ALC8" s="186"/>
      <c r="ALD8" s="186"/>
      <c r="ALE8" s="186"/>
      <c r="ALF8" s="186"/>
      <c r="ALG8" s="186"/>
      <c r="ALH8" s="186"/>
      <c r="ALI8" s="186"/>
      <c r="ALJ8" s="186"/>
      <c r="ALK8" s="186"/>
      <c r="ALL8" s="186"/>
      <c r="ALM8" s="186"/>
      <c r="ALN8" s="186"/>
      <c r="ALO8" s="186"/>
      <c r="ALP8" s="186"/>
      <c r="ALQ8" s="186"/>
      <c r="ALR8" s="186"/>
      <c r="ALS8" s="186"/>
      <c r="ALT8" s="186"/>
      <c r="ALU8" s="186"/>
      <c r="ALV8" s="186"/>
      <c r="ALW8" s="186"/>
      <c r="ALX8" s="186"/>
      <c r="ALY8" s="186"/>
      <c r="ALZ8" s="186"/>
      <c r="AMA8" s="186"/>
      <c r="AMB8" s="186"/>
      <c r="AMC8" s="186"/>
      <c r="AMD8" s="186"/>
      <c r="AME8" s="186"/>
      <c r="AMF8" s="186"/>
      <c r="AMG8" s="186"/>
      <c r="AMH8" s="186"/>
      <c r="AMI8" s="186"/>
    </row>
    <row r="9" spans="1:1023" s="317" customFormat="1" x14ac:dyDescent="0.25">
      <c r="A9" s="186"/>
      <c r="B9" s="228" t="s">
        <v>444</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6"/>
      <c r="DQ9" s="186"/>
      <c r="DR9" s="186"/>
      <c r="DS9" s="186"/>
      <c r="DT9" s="186"/>
      <c r="DU9" s="186"/>
      <c r="DV9" s="186"/>
      <c r="DW9" s="186"/>
      <c r="DX9" s="186"/>
      <c r="DY9" s="186"/>
      <c r="DZ9" s="186"/>
      <c r="EA9" s="186"/>
      <c r="EB9" s="186"/>
      <c r="EC9" s="186"/>
      <c r="ED9" s="186"/>
      <c r="EE9" s="186"/>
      <c r="EF9" s="186"/>
      <c r="EG9" s="186"/>
      <c r="EH9" s="186"/>
      <c r="EI9" s="186"/>
      <c r="EJ9" s="186"/>
      <c r="EK9" s="186"/>
      <c r="EL9" s="186"/>
      <c r="EM9" s="186"/>
      <c r="EN9" s="186"/>
      <c r="EO9" s="186"/>
      <c r="EP9" s="186"/>
      <c r="EQ9" s="186"/>
      <c r="ER9" s="186"/>
      <c r="ES9" s="186"/>
      <c r="ET9" s="186"/>
      <c r="EU9" s="186"/>
      <c r="EV9" s="186"/>
      <c r="EW9" s="186"/>
      <c r="EX9" s="186"/>
      <c r="EY9" s="186"/>
      <c r="EZ9" s="186"/>
      <c r="FA9" s="186"/>
      <c r="FB9" s="186"/>
      <c r="FC9" s="186"/>
      <c r="FD9" s="186"/>
      <c r="FE9" s="186"/>
      <c r="FF9" s="186"/>
      <c r="FG9" s="186"/>
      <c r="FH9" s="186"/>
      <c r="FI9" s="186"/>
      <c r="FJ9" s="186"/>
      <c r="FK9" s="186"/>
      <c r="FL9" s="186"/>
      <c r="FM9" s="186"/>
      <c r="FN9" s="186"/>
      <c r="FO9" s="186"/>
      <c r="FP9" s="186"/>
      <c r="FQ9" s="186"/>
      <c r="FR9" s="186"/>
      <c r="FS9" s="186"/>
      <c r="FT9" s="186"/>
      <c r="FU9" s="186"/>
      <c r="FV9" s="186"/>
      <c r="FW9" s="186"/>
      <c r="FX9" s="186"/>
      <c r="FY9" s="186"/>
      <c r="FZ9" s="186"/>
      <c r="GA9" s="186"/>
      <c r="GB9" s="186"/>
      <c r="GC9" s="186"/>
      <c r="GD9" s="186"/>
      <c r="GE9" s="186"/>
      <c r="GF9" s="186"/>
      <c r="GG9" s="186"/>
      <c r="GH9" s="186"/>
      <c r="GI9" s="186"/>
      <c r="GJ9" s="186"/>
      <c r="GK9" s="186"/>
      <c r="GL9" s="186"/>
      <c r="GM9" s="186"/>
      <c r="GN9" s="186"/>
      <c r="GO9" s="186"/>
      <c r="GP9" s="186"/>
      <c r="GQ9" s="186"/>
      <c r="GR9" s="186"/>
      <c r="GS9" s="186"/>
      <c r="GT9" s="186"/>
      <c r="GU9" s="186"/>
      <c r="GV9" s="186"/>
      <c r="GW9" s="186"/>
      <c r="GX9" s="186"/>
      <c r="GY9" s="186"/>
      <c r="GZ9" s="186"/>
      <c r="HA9" s="186"/>
      <c r="HB9" s="186"/>
      <c r="HC9" s="186"/>
      <c r="HD9" s="186"/>
      <c r="HE9" s="186"/>
      <c r="HF9" s="186"/>
      <c r="HG9" s="186"/>
      <c r="HH9" s="186"/>
      <c r="HI9" s="186"/>
      <c r="HJ9" s="186"/>
      <c r="HK9" s="186"/>
      <c r="HL9" s="186"/>
      <c r="HM9" s="186"/>
      <c r="HN9" s="186"/>
      <c r="HO9" s="186"/>
      <c r="HP9" s="186"/>
      <c r="HQ9" s="186"/>
      <c r="HR9" s="186"/>
      <c r="HS9" s="186"/>
      <c r="HT9" s="186"/>
      <c r="HU9" s="186"/>
      <c r="HV9" s="186"/>
      <c r="HW9" s="186"/>
      <c r="HX9" s="186"/>
      <c r="HY9" s="186"/>
      <c r="HZ9" s="186"/>
      <c r="IA9" s="186"/>
      <c r="IB9" s="186"/>
      <c r="IC9" s="186"/>
      <c r="ID9" s="186"/>
      <c r="IE9" s="186"/>
      <c r="IF9" s="186"/>
      <c r="IG9" s="186"/>
      <c r="IH9" s="186"/>
      <c r="II9" s="186"/>
      <c r="IJ9" s="186"/>
      <c r="IK9" s="186"/>
      <c r="IL9" s="186"/>
      <c r="IM9" s="186"/>
      <c r="IN9" s="186"/>
      <c r="IO9" s="186"/>
      <c r="IP9" s="186"/>
      <c r="IQ9" s="186"/>
      <c r="IR9" s="186"/>
      <c r="IS9" s="186"/>
      <c r="IT9" s="186"/>
      <c r="IU9" s="186"/>
      <c r="IV9" s="186"/>
      <c r="IW9" s="186"/>
      <c r="IX9" s="186"/>
      <c r="IY9" s="186"/>
      <c r="IZ9" s="186"/>
      <c r="JA9" s="186"/>
      <c r="JB9" s="186"/>
      <c r="JC9" s="186"/>
      <c r="JD9" s="186"/>
      <c r="JE9" s="186"/>
      <c r="JF9" s="186"/>
      <c r="JG9" s="186"/>
      <c r="JH9" s="186"/>
      <c r="JI9" s="186"/>
      <c r="JJ9" s="186"/>
      <c r="JK9" s="186"/>
      <c r="JL9" s="186"/>
      <c r="JM9" s="186"/>
      <c r="JN9" s="186"/>
      <c r="JO9" s="186"/>
      <c r="JP9" s="186"/>
      <c r="JQ9" s="186"/>
      <c r="JR9" s="186"/>
      <c r="JS9" s="186"/>
      <c r="JT9" s="186"/>
      <c r="JU9" s="186"/>
      <c r="JV9" s="186"/>
      <c r="JW9" s="186"/>
      <c r="JX9" s="186"/>
      <c r="JY9" s="186"/>
      <c r="JZ9" s="186"/>
      <c r="KA9" s="186"/>
      <c r="KB9" s="186"/>
      <c r="KC9" s="186"/>
      <c r="KD9" s="186"/>
      <c r="KE9" s="186"/>
      <c r="KF9" s="186"/>
      <c r="KG9" s="186"/>
      <c r="KH9" s="186"/>
      <c r="KI9" s="186"/>
      <c r="KJ9" s="186"/>
      <c r="KK9" s="186"/>
      <c r="KL9" s="186"/>
      <c r="KM9" s="186"/>
      <c r="KN9" s="186"/>
      <c r="KO9" s="186"/>
      <c r="KP9" s="186"/>
      <c r="KQ9" s="186"/>
      <c r="KR9" s="186"/>
      <c r="KS9" s="186"/>
      <c r="KT9" s="186"/>
      <c r="KU9" s="186"/>
      <c r="KV9" s="186"/>
      <c r="KW9" s="186"/>
      <c r="KX9" s="186"/>
      <c r="KY9" s="186"/>
      <c r="KZ9" s="186"/>
      <c r="LA9" s="186"/>
      <c r="LB9" s="186"/>
      <c r="LC9" s="186"/>
      <c r="LD9" s="186"/>
      <c r="LE9" s="186"/>
      <c r="LF9" s="186"/>
      <c r="LG9" s="186"/>
      <c r="LH9" s="186"/>
      <c r="LI9" s="186"/>
      <c r="LJ9" s="186"/>
      <c r="LK9" s="186"/>
      <c r="LL9" s="186"/>
      <c r="LM9" s="186"/>
      <c r="LN9" s="186"/>
      <c r="LO9" s="186"/>
      <c r="LP9" s="186"/>
      <c r="LQ9" s="186"/>
      <c r="LR9" s="186"/>
      <c r="LS9" s="186"/>
      <c r="LT9" s="186"/>
      <c r="LU9" s="186"/>
      <c r="LV9" s="186"/>
      <c r="LW9" s="186"/>
      <c r="LX9" s="186"/>
      <c r="LY9" s="186"/>
      <c r="LZ9" s="186"/>
      <c r="MA9" s="186"/>
      <c r="MB9" s="186"/>
      <c r="MC9" s="186"/>
      <c r="MD9" s="186"/>
      <c r="ME9" s="186"/>
      <c r="MF9" s="186"/>
      <c r="MG9" s="186"/>
      <c r="MH9" s="186"/>
      <c r="MI9" s="186"/>
      <c r="MJ9" s="186"/>
      <c r="MK9" s="186"/>
      <c r="ML9" s="186"/>
      <c r="MM9" s="186"/>
      <c r="MN9" s="186"/>
      <c r="MO9" s="186"/>
      <c r="MP9" s="186"/>
      <c r="MQ9" s="186"/>
      <c r="MR9" s="186"/>
      <c r="MS9" s="186"/>
      <c r="MT9" s="186"/>
      <c r="MU9" s="186"/>
      <c r="MV9" s="186"/>
      <c r="MW9" s="186"/>
      <c r="MX9" s="186"/>
      <c r="MY9" s="186"/>
      <c r="MZ9" s="186"/>
      <c r="NA9" s="186"/>
      <c r="NB9" s="186"/>
      <c r="NC9" s="186"/>
      <c r="ND9" s="186"/>
      <c r="NE9" s="186"/>
      <c r="NF9" s="186"/>
      <c r="NG9" s="186"/>
      <c r="NH9" s="186"/>
      <c r="NI9" s="186"/>
      <c r="NJ9" s="186"/>
      <c r="NK9" s="186"/>
      <c r="NL9" s="186"/>
      <c r="NM9" s="186"/>
      <c r="NN9" s="186"/>
      <c r="NO9" s="186"/>
      <c r="NP9" s="186"/>
      <c r="NQ9" s="186"/>
      <c r="NR9" s="186"/>
      <c r="NS9" s="186"/>
      <c r="NT9" s="186"/>
      <c r="NU9" s="186"/>
      <c r="NV9" s="186"/>
      <c r="NW9" s="186"/>
      <c r="NX9" s="186"/>
      <c r="NY9" s="186"/>
      <c r="NZ9" s="186"/>
      <c r="OA9" s="186"/>
      <c r="OB9" s="186"/>
      <c r="OC9" s="186"/>
      <c r="OD9" s="186"/>
      <c r="OE9" s="186"/>
      <c r="OF9" s="186"/>
      <c r="OG9" s="186"/>
      <c r="OH9" s="186"/>
      <c r="OI9" s="186"/>
      <c r="OJ9" s="186"/>
      <c r="OK9" s="186"/>
      <c r="OL9" s="186"/>
      <c r="OM9" s="186"/>
      <c r="ON9" s="186"/>
      <c r="OO9" s="186"/>
      <c r="OP9" s="186"/>
      <c r="OQ9" s="186"/>
      <c r="OR9" s="186"/>
      <c r="OS9" s="186"/>
      <c r="OT9" s="186"/>
      <c r="OU9" s="186"/>
      <c r="OV9" s="186"/>
      <c r="OW9" s="186"/>
      <c r="OX9" s="186"/>
      <c r="OY9" s="186"/>
      <c r="OZ9" s="186"/>
      <c r="PA9" s="186"/>
      <c r="PB9" s="186"/>
      <c r="PC9" s="186"/>
      <c r="PD9" s="186"/>
      <c r="PE9" s="186"/>
      <c r="PF9" s="186"/>
      <c r="PG9" s="186"/>
      <c r="PH9" s="186"/>
      <c r="PI9" s="186"/>
      <c r="PJ9" s="186"/>
      <c r="PK9" s="186"/>
      <c r="PL9" s="186"/>
      <c r="PM9" s="186"/>
      <c r="PN9" s="186"/>
      <c r="PO9" s="186"/>
      <c r="PP9" s="186"/>
      <c r="PQ9" s="186"/>
      <c r="PR9" s="186"/>
      <c r="PS9" s="186"/>
      <c r="PT9" s="186"/>
      <c r="PU9" s="186"/>
      <c r="PV9" s="186"/>
      <c r="PW9" s="186"/>
      <c r="PX9" s="186"/>
      <c r="PY9" s="186"/>
      <c r="PZ9" s="186"/>
      <c r="QA9" s="186"/>
      <c r="QB9" s="186"/>
      <c r="QC9" s="186"/>
      <c r="QD9" s="186"/>
      <c r="QE9" s="186"/>
      <c r="QF9" s="186"/>
      <c r="QG9" s="186"/>
      <c r="QH9" s="186"/>
      <c r="QI9" s="186"/>
      <c r="QJ9" s="186"/>
      <c r="QK9" s="186"/>
      <c r="QL9" s="186"/>
      <c r="QM9" s="186"/>
      <c r="QN9" s="186"/>
      <c r="QO9" s="186"/>
      <c r="QP9" s="186"/>
      <c r="QQ9" s="186"/>
      <c r="QR9" s="186"/>
      <c r="QS9" s="186"/>
      <c r="QT9" s="186"/>
      <c r="QU9" s="186"/>
      <c r="QV9" s="186"/>
      <c r="QW9" s="186"/>
      <c r="QX9" s="186"/>
      <c r="QY9" s="186"/>
      <c r="QZ9" s="186"/>
      <c r="RA9" s="186"/>
      <c r="RB9" s="186"/>
      <c r="RC9" s="186"/>
      <c r="RD9" s="186"/>
      <c r="RE9" s="186"/>
      <c r="RF9" s="186"/>
      <c r="RG9" s="186"/>
      <c r="RH9" s="186"/>
      <c r="RI9" s="186"/>
      <c r="RJ9" s="186"/>
      <c r="RK9" s="186"/>
      <c r="RL9" s="186"/>
      <c r="RM9" s="186"/>
      <c r="RN9" s="186"/>
      <c r="RO9" s="186"/>
      <c r="RP9" s="186"/>
      <c r="RQ9" s="186"/>
      <c r="RR9" s="186"/>
      <c r="RS9" s="186"/>
      <c r="RT9" s="186"/>
      <c r="RU9" s="186"/>
      <c r="RV9" s="186"/>
      <c r="RW9" s="186"/>
      <c r="RX9" s="186"/>
      <c r="RY9" s="186"/>
      <c r="RZ9" s="186"/>
      <c r="SA9" s="186"/>
      <c r="SB9" s="186"/>
      <c r="SC9" s="186"/>
      <c r="SD9" s="186"/>
      <c r="SE9" s="186"/>
      <c r="SF9" s="186"/>
      <c r="SG9" s="186"/>
      <c r="SH9" s="186"/>
      <c r="SI9" s="186"/>
      <c r="SJ9" s="186"/>
      <c r="SK9" s="186"/>
      <c r="SL9" s="186"/>
      <c r="SM9" s="186"/>
      <c r="SN9" s="186"/>
      <c r="SO9" s="186"/>
      <c r="SP9" s="186"/>
      <c r="SQ9" s="186"/>
      <c r="SR9" s="186"/>
      <c r="SS9" s="186"/>
      <c r="ST9" s="186"/>
      <c r="SU9" s="186"/>
      <c r="SV9" s="186"/>
      <c r="SW9" s="186"/>
      <c r="SX9" s="186"/>
      <c r="SY9" s="186"/>
      <c r="SZ9" s="186"/>
      <c r="TA9" s="186"/>
      <c r="TB9" s="186"/>
      <c r="TC9" s="186"/>
      <c r="TD9" s="186"/>
      <c r="TE9" s="186"/>
      <c r="TF9" s="186"/>
      <c r="TG9" s="186"/>
      <c r="TH9" s="186"/>
      <c r="TI9" s="186"/>
      <c r="TJ9" s="186"/>
      <c r="TK9" s="186"/>
      <c r="TL9" s="186"/>
      <c r="TM9" s="186"/>
      <c r="TN9" s="186"/>
      <c r="TO9" s="186"/>
      <c r="TP9" s="186"/>
      <c r="TQ9" s="186"/>
      <c r="TR9" s="186"/>
      <c r="TS9" s="186"/>
      <c r="TT9" s="186"/>
      <c r="TU9" s="186"/>
      <c r="TV9" s="186"/>
      <c r="TW9" s="186"/>
      <c r="TX9" s="186"/>
      <c r="TY9" s="186"/>
      <c r="TZ9" s="186"/>
      <c r="UA9" s="186"/>
      <c r="UB9" s="186"/>
      <c r="UC9" s="186"/>
      <c r="UD9" s="186"/>
      <c r="UE9" s="186"/>
      <c r="UF9" s="186"/>
      <c r="UG9" s="186"/>
      <c r="UH9" s="186"/>
      <c r="UI9" s="186"/>
      <c r="UJ9" s="186"/>
      <c r="UK9" s="186"/>
      <c r="UL9" s="186"/>
      <c r="UM9" s="186"/>
      <c r="UN9" s="186"/>
      <c r="UO9" s="186"/>
      <c r="UP9" s="186"/>
      <c r="UQ9" s="186"/>
      <c r="UR9" s="186"/>
      <c r="US9" s="186"/>
      <c r="UT9" s="186"/>
      <c r="UU9" s="186"/>
      <c r="UV9" s="186"/>
      <c r="UW9" s="186"/>
      <c r="UX9" s="186"/>
      <c r="UY9" s="186"/>
      <c r="UZ9" s="186"/>
      <c r="VA9" s="186"/>
      <c r="VB9" s="186"/>
      <c r="VC9" s="186"/>
      <c r="VD9" s="186"/>
      <c r="VE9" s="186"/>
      <c r="VF9" s="186"/>
      <c r="VG9" s="186"/>
      <c r="VH9" s="186"/>
      <c r="VI9" s="186"/>
      <c r="VJ9" s="186"/>
      <c r="VK9" s="186"/>
      <c r="VL9" s="186"/>
      <c r="VM9" s="186"/>
      <c r="VN9" s="186"/>
      <c r="VO9" s="186"/>
      <c r="VP9" s="186"/>
      <c r="VQ9" s="186"/>
      <c r="VR9" s="186"/>
      <c r="VS9" s="186"/>
      <c r="VT9" s="186"/>
      <c r="VU9" s="186"/>
      <c r="VV9" s="186"/>
      <c r="VW9" s="186"/>
      <c r="VX9" s="186"/>
      <c r="VY9" s="186"/>
      <c r="VZ9" s="186"/>
      <c r="WA9" s="186"/>
      <c r="WB9" s="186"/>
      <c r="WC9" s="186"/>
      <c r="WD9" s="186"/>
      <c r="WE9" s="186"/>
      <c r="WF9" s="186"/>
      <c r="WG9" s="186"/>
      <c r="WH9" s="186"/>
      <c r="WI9" s="186"/>
      <c r="WJ9" s="186"/>
      <c r="WK9" s="186"/>
      <c r="WL9" s="186"/>
      <c r="WM9" s="186"/>
      <c r="WN9" s="186"/>
      <c r="WO9" s="186"/>
      <c r="WP9" s="186"/>
      <c r="WQ9" s="186"/>
      <c r="WR9" s="186"/>
      <c r="WS9" s="186"/>
      <c r="WT9" s="186"/>
      <c r="WU9" s="186"/>
      <c r="WV9" s="186"/>
      <c r="WW9" s="186"/>
      <c r="WX9" s="186"/>
      <c r="WY9" s="186"/>
      <c r="WZ9" s="186"/>
      <c r="XA9" s="186"/>
      <c r="XB9" s="186"/>
      <c r="XC9" s="186"/>
      <c r="XD9" s="186"/>
      <c r="XE9" s="186"/>
      <c r="XF9" s="186"/>
      <c r="XG9" s="186"/>
      <c r="XH9" s="186"/>
      <c r="XI9" s="186"/>
      <c r="XJ9" s="186"/>
      <c r="XK9" s="186"/>
      <c r="XL9" s="186"/>
      <c r="XM9" s="186"/>
      <c r="XN9" s="186"/>
      <c r="XO9" s="186"/>
      <c r="XP9" s="186"/>
      <c r="XQ9" s="186"/>
      <c r="XR9" s="186"/>
      <c r="XS9" s="186"/>
      <c r="XT9" s="186"/>
      <c r="XU9" s="186"/>
      <c r="XV9" s="186"/>
      <c r="XW9" s="186"/>
      <c r="XX9" s="186"/>
      <c r="XY9" s="186"/>
      <c r="XZ9" s="186"/>
      <c r="YA9" s="186"/>
      <c r="YB9" s="186"/>
      <c r="YC9" s="186"/>
      <c r="YD9" s="186"/>
      <c r="YE9" s="186"/>
      <c r="YF9" s="186"/>
      <c r="YG9" s="186"/>
      <c r="YH9" s="186"/>
      <c r="YI9" s="186"/>
      <c r="YJ9" s="186"/>
      <c r="YK9" s="186"/>
      <c r="YL9" s="186"/>
      <c r="YM9" s="186"/>
      <c r="YN9" s="186"/>
      <c r="YO9" s="186"/>
      <c r="YP9" s="186"/>
      <c r="YQ9" s="186"/>
      <c r="YR9" s="186"/>
      <c r="YS9" s="186"/>
      <c r="YT9" s="186"/>
      <c r="YU9" s="186"/>
      <c r="YV9" s="186"/>
      <c r="YW9" s="186"/>
      <c r="YX9" s="186"/>
      <c r="YY9" s="186"/>
      <c r="YZ9" s="186"/>
      <c r="ZA9" s="186"/>
      <c r="ZB9" s="186"/>
      <c r="ZC9" s="186"/>
      <c r="ZD9" s="186"/>
      <c r="ZE9" s="186"/>
      <c r="ZF9" s="186"/>
      <c r="ZG9" s="186"/>
      <c r="ZH9" s="186"/>
      <c r="ZI9" s="186"/>
      <c r="ZJ9" s="186"/>
      <c r="ZK9" s="186"/>
      <c r="ZL9" s="186"/>
      <c r="ZM9" s="186"/>
      <c r="ZN9" s="186"/>
      <c r="ZO9" s="186"/>
      <c r="ZP9" s="186"/>
      <c r="ZQ9" s="186"/>
      <c r="ZR9" s="186"/>
      <c r="ZS9" s="186"/>
      <c r="ZT9" s="186"/>
      <c r="ZU9" s="186"/>
      <c r="ZV9" s="186"/>
      <c r="ZW9" s="186"/>
      <c r="ZX9" s="186"/>
      <c r="ZY9" s="186"/>
      <c r="ZZ9" s="186"/>
      <c r="AAA9" s="186"/>
      <c r="AAB9" s="186"/>
      <c r="AAC9" s="186"/>
      <c r="AAD9" s="186"/>
      <c r="AAE9" s="186"/>
      <c r="AAF9" s="186"/>
      <c r="AAG9" s="186"/>
      <c r="AAH9" s="186"/>
      <c r="AAI9" s="186"/>
      <c r="AAJ9" s="186"/>
      <c r="AAK9" s="186"/>
      <c r="AAL9" s="186"/>
      <c r="AAM9" s="186"/>
      <c r="AAN9" s="186"/>
      <c r="AAO9" s="186"/>
      <c r="AAP9" s="186"/>
      <c r="AAQ9" s="186"/>
      <c r="AAR9" s="186"/>
      <c r="AAS9" s="186"/>
      <c r="AAT9" s="186"/>
      <c r="AAU9" s="186"/>
      <c r="AAV9" s="186"/>
      <c r="AAW9" s="186"/>
      <c r="AAX9" s="186"/>
      <c r="AAY9" s="186"/>
      <c r="AAZ9" s="186"/>
      <c r="ABA9" s="186"/>
      <c r="ABB9" s="186"/>
      <c r="ABC9" s="186"/>
      <c r="ABD9" s="186"/>
      <c r="ABE9" s="186"/>
      <c r="ABF9" s="186"/>
      <c r="ABG9" s="186"/>
      <c r="ABH9" s="186"/>
      <c r="ABI9" s="186"/>
      <c r="ABJ9" s="186"/>
      <c r="ABK9" s="186"/>
      <c r="ABL9" s="186"/>
      <c r="ABM9" s="186"/>
      <c r="ABN9" s="186"/>
      <c r="ABO9" s="186"/>
      <c r="ABP9" s="186"/>
      <c r="ABQ9" s="186"/>
      <c r="ABR9" s="186"/>
      <c r="ABS9" s="186"/>
      <c r="ABT9" s="186"/>
      <c r="ABU9" s="186"/>
      <c r="ABV9" s="186"/>
      <c r="ABW9" s="186"/>
      <c r="ABX9" s="186"/>
      <c r="ABY9" s="186"/>
      <c r="ABZ9" s="186"/>
      <c r="ACA9" s="186"/>
      <c r="ACB9" s="186"/>
      <c r="ACC9" s="186"/>
      <c r="ACD9" s="186"/>
      <c r="ACE9" s="186"/>
      <c r="ACF9" s="186"/>
      <c r="ACG9" s="186"/>
      <c r="ACH9" s="186"/>
      <c r="ACI9" s="186"/>
      <c r="ACJ9" s="186"/>
      <c r="ACK9" s="186"/>
      <c r="ACL9" s="186"/>
      <c r="ACM9" s="186"/>
      <c r="ACN9" s="186"/>
      <c r="ACO9" s="186"/>
      <c r="ACP9" s="186"/>
      <c r="ACQ9" s="186"/>
      <c r="ACR9" s="186"/>
      <c r="ACS9" s="186"/>
      <c r="ACT9" s="186"/>
      <c r="ACU9" s="186"/>
      <c r="ACV9" s="186"/>
      <c r="ACW9" s="186"/>
      <c r="ACX9" s="186"/>
      <c r="ACY9" s="186"/>
      <c r="ACZ9" s="186"/>
      <c r="ADA9" s="186"/>
      <c r="ADB9" s="186"/>
      <c r="ADC9" s="186"/>
      <c r="ADD9" s="186"/>
      <c r="ADE9" s="186"/>
      <c r="ADF9" s="186"/>
      <c r="ADG9" s="186"/>
      <c r="ADH9" s="186"/>
      <c r="ADI9" s="186"/>
      <c r="ADJ9" s="186"/>
      <c r="ADK9" s="186"/>
      <c r="ADL9" s="186"/>
      <c r="ADM9" s="186"/>
      <c r="ADN9" s="186"/>
      <c r="ADO9" s="186"/>
      <c r="ADP9" s="186"/>
      <c r="ADQ9" s="186"/>
      <c r="ADR9" s="186"/>
      <c r="ADS9" s="186"/>
      <c r="ADT9" s="186"/>
      <c r="ADU9" s="186"/>
      <c r="ADV9" s="186"/>
      <c r="ADW9" s="186"/>
      <c r="ADX9" s="186"/>
      <c r="ADY9" s="186"/>
      <c r="ADZ9" s="186"/>
      <c r="AEA9" s="186"/>
      <c r="AEB9" s="186"/>
      <c r="AEC9" s="186"/>
      <c r="AED9" s="186"/>
      <c r="AEE9" s="186"/>
      <c r="AEF9" s="186"/>
      <c r="AEG9" s="186"/>
      <c r="AEH9" s="186"/>
      <c r="AEI9" s="186"/>
      <c r="AEJ9" s="186"/>
      <c r="AEK9" s="186"/>
      <c r="AEL9" s="186"/>
      <c r="AEM9" s="186"/>
      <c r="AEN9" s="186"/>
      <c r="AEO9" s="186"/>
      <c r="AEP9" s="186"/>
      <c r="AEQ9" s="186"/>
      <c r="AER9" s="186"/>
      <c r="AES9" s="186"/>
      <c r="AET9" s="186"/>
      <c r="AEU9" s="186"/>
      <c r="AEV9" s="186"/>
      <c r="AEW9" s="186"/>
      <c r="AEX9" s="186"/>
      <c r="AEY9" s="186"/>
      <c r="AEZ9" s="186"/>
      <c r="AFA9" s="186"/>
      <c r="AFB9" s="186"/>
      <c r="AFC9" s="186"/>
      <c r="AFD9" s="186"/>
      <c r="AFE9" s="186"/>
      <c r="AFF9" s="186"/>
      <c r="AFG9" s="186"/>
      <c r="AFH9" s="186"/>
      <c r="AFI9" s="186"/>
      <c r="AFJ9" s="186"/>
      <c r="AFK9" s="186"/>
      <c r="AFL9" s="186"/>
      <c r="AFM9" s="186"/>
      <c r="AFN9" s="186"/>
      <c r="AFO9" s="186"/>
      <c r="AFP9" s="186"/>
      <c r="AFQ9" s="186"/>
      <c r="AFR9" s="186"/>
      <c r="AFS9" s="186"/>
      <c r="AFT9" s="186"/>
      <c r="AFU9" s="186"/>
      <c r="AFV9" s="186"/>
      <c r="AFW9" s="186"/>
      <c r="AFX9" s="186"/>
      <c r="AFY9" s="186"/>
      <c r="AFZ9" s="186"/>
      <c r="AGA9" s="186"/>
      <c r="AGB9" s="186"/>
      <c r="AGC9" s="186"/>
      <c r="AGD9" s="186"/>
      <c r="AGE9" s="186"/>
      <c r="AGF9" s="186"/>
      <c r="AGG9" s="186"/>
      <c r="AGH9" s="186"/>
      <c r="AGI9" s="186"/>
      <c r="AGJ9" s="186"/>
      <c r="AGK9" s="186"/>
      <c r="AGL9" s="186"/>
      <c r="AGM9" s="186"/>
      <c r="AGN9" s="186"/>
      <c r="AGO9" s="186"/>
      <c r="AGP9" s="186"/>
      <c r="AGQ9" s="186"/>
      <c r="AGR9" s="186"/>
      <c r="AGS9" s="186"/>
      <c r="AGT9" s="186"/>
      <c r="AGU9" s="186"/>
      <c r="AGV9" s="186"/>
      <c r="AGW9" s="186"/>
      <c r="AGX9" s="186"/>
      <c r="AGY9" s="186"/>
      <c r="AGZ9" s="186"/>
      <c r="AHA9" s="186"/>
      <c r="AHB9" s="186"/>
      <c r="AHC9" s="186"/>
      <c r="AHD9" s="186"/>
      <c r="AHE9" s="186"/>
      <c r="AHF9" s="186"/>
      <c r="AHG9" s="186"/>
      <c r="AHH9" s="186"/>
      <c r="AHI9" s="186"/>
      <c r="AHJ9" s="186"/>
      <c r="AHK9" s="186"/>
      <c r="AHL9" s="186"/>
      <c r="AHM9" s="186"/>
      <c r="AHN9" s="186"/>
      <c r="AHO9" s="186"/>
      <c r="AHP9" s="186"/>
      <c r="AHQ9" s="186"/>
      <c r="AHR9" s="186"/>
      <c r="AHS9" s="186"/>
      <c r="AHT9" s="186"/>
      <c r="AHU9" s="186"/>
      <c r="AHV9" s="186"/>
      <c r="AHW9" s="186"/>
      <c r="AHX9" s="186"/>
      <c r="AHY9" s="186"/>
      <c r="AHZ9" s="186"/>
      <c r="AIA9" s="186"/>
      <c r="AIB9" s="186"/>
      <c r="AIC9" s="186"/>
      <c r="AID9" s="186"/>
      <c r="AIE9" s="186"/>
      <c r="AIF9" s="186"/>
      <c r="AIG9" s="186"/>
      <c r="AIH9" s="186"/>
      <c r="AII9" s="186"/>
      <c r="AIJ9" s="186"/>
      <c r="AIK9" s="186"/>
      <c r="AIL9" s="186"/>
      <c r="AIM9" s="186"/>
      <c r="AIN9" s="186"/>
      <c r="AIO9" s="186"/>
      <c r="AIP9" s="186"/>
      <c r="AIQ9" s="186"/>
      <c r="AIR9" s="186"/>
      <c r="AIS9" s="186"/>
      <c r="AIT9" s="186"/>
      <c r="AIU9" s="186"/>
      <c r="AIV9" s="186"/>
      <c r="AIW9" s="186"/>
      <c r="AIX9" s="186"/>
      <c r="AIY9" s="186"/>
      <c r="AIZ9" s="186"/>
      <c r="AJA9" s="186"/>
      <c r="AJB9" s="186"/>
      <c r="AJC9" s="186"/>
      <c r="AJD9" s="186"/>
      <c r="AJE9" s="186"/>
      <c r="AJF9" s="186"/>
      <c r="AJG9" s="186"/>
      <c r="AJH9" s="186"/>
      <c r="AJI9" s="186"/>
      <c r="AJJ9" s="186"/>
      <c r="AJK9" s="186"/>
      <c r="AJL9" s="186"/>
      <c r="AJM9" s="186"/>
      <c r="AJN9" s="186"/>
      <c r="AJO9" s="186"/>
      <c r="AJP9" s="186"/>
      <c r="AJQ9" s="186"/>
      <c r="AJR9" s="186"/>
      <c r="AJS9" s="186"/>
      <c r="AJT9" s="186"/>
      <c r="AJU9" s="186"/>
      <c r="AJV9" s="186"/>
      <c r="AJW9" s="186"/>
      <c r="AJX9" s="186"/>
      <c r="AJY9" s="186"/>
      <c r="AJZ9" s="186"/>
      <c r="AKA9" s="186"/>
      <c r="AKB9" s="186"/>
      <c r="AKC9" s="186"/>
      <c r="AKD9" s="186"/>
      <c r="AKE9" s="186"/>
      <c r="AKF9" s="186"/>
      <c r="AKG9" s="186"/>
      <c r="AKH9" s="186"/>
      <c r="AKI9" s="186"/>
      <c r="AKJ9" s="186"/>
      <c r="AKK9" s="186"/>
      <c r="AKL9" s="186"/>
      <c r="AKM9" s="186"/>
      <c r="AKN9" s="186"/>
      <c r="AKO9" s="186"/>
      <c r="AKP9" s="186"/>
      <c r="AKQ9" s="186"/>
      <c r="AKR9" s="186"/>
      <c r="AKS9" s="186"/>
      <c r="AKT9" s="186"/>
      <c r="AKU9" s="186"/>
      <c r="AKV9" s="186"/>
      <c r="AKW9" s="186"/>
      <c r="AKX9" s="186"/>
      <c r="AKY9" s="186"/>
      <c r="AKZ9" s="186"/>
      <c r="ALA9" s="186"/>
      <c r="ALB9" s="186"/>
      <c r="ALC9" s="186"/>
      <c r="ALD9" s="186"/>
      <c r="ALE9" s="186"/>
      <c r="ALF9" s="186"/>
      <c r="ALG9" s="186"/>
      <c r="ALH9" s="186"/>
      <c r="ALI9" s="186"/>
      <c r="ALJ9" s="186"/>
      <c r="ALK9" s="186"/>
      <c r="ALL9" s="186"/>
      <c r="ALM9" s="186"/>
      <c r="ALN9" s="186"/>
      <c r="ALO9" s="186"/>
      <c r="ALP9" s="186"/>
      <c r="ALQ9" s="186"/>
      <c r="ALR9" s="186"/>
      <c r="ALS9" s="186"/>
      <c r="ALT9" s="186"/>
      <c r="ALU9" s="186"/>
      <c r="ALV9" s="186"/>
      <c r="ALW9" s="186"/>
      <c r="ALX9" s="186"/>
      <c r="ALY9" s="186"/>
      <c r="ALZ9" s="186"/>
      <c r="AMA9" s="186"/>
      <c r="AMB9" s="186"/>
      <c r="AMC9" s="186"/>
      <c r="AMD9" s="186"/>
      <c r="AME9" s="186"/>
      <c r="AMF9" s="186"/>
      <c r="AMG9" s="186"/>
      <c r="AMH9" s="186"/>
      <c r="AMI9" s="186"/>
    </row>
    <row r="10" spans="1:1023" s="317" customFormat="1" x14ac:dyDescent="0.25">
      <c r="A10" s="186"/>
      <c r="B10" s="228" t="s">
        <v>445</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6"/>
      <c r="EN10" s="186"/>
      <c r="EO10" s="186"/>
      <c r="EP10" s="186"/>
      <c r="EQ10" s="186"/>
      <c r="ER10" s="186"/>
      <c r="ES10" s="186"/>
      <c r="ET10" s="186"/>
      <c r="EU10" s="186"/>
      <c r="EV10" s="186"/>
      <c r="EW10" s="186"/>
      <c r="EX10" s="186"/>
      <c r="EY10" s="186"/>
      <c r="EZ10" s="186"/>
      <c r="FA10" s="186"/>
      <c r="FB10" s="186"/>
      <c r="FC10" s="186"/>
      <c r="FD10" s="186"/>
      <c r="FE10" s="186"/>
      <c r="FF10" s="186"/>
      <c r="FG10" s="186"/>
      <c r="FH10" s="186"/>
      <c r="FI10" s="186"/>
      <c r="FJ10" s="186"/>
      <c r="FK10" s="186"/>
      <c r="FL10" s="186"/>
      <c r="FM10" s="186"/>
      <c r="FN10" s="186"/>
      <c r="FO10" s="186"/>
      <c r="FP10" s="186"/>
      <c r="FQ10" s="186"/>
      <c r="FR10" s="186"/>
      <c r="FS10" s="186"/>
      <c r="FT10" s="186"/>
      <c r="FU10" s="186"/>
      <c r="FV10" s="186"/>
      <c r="FW10" s="186"/>
      <c r="FX10" s="186"/>
      <c r="FY10" s="186"/>
      <c r="FZ10" s="186"/>
      <c r="GA10" s="186"/>
      <c r="GB10" s="186"/>
      <c r="GC10" s="186"/>
      <c r="GD10" s="186"/>
      <c r="GE10" s="186"/>
      <c r="GF10" s="186"/>
      <c r="GG10" s="186"/>
      <c r="GH10" s="186"/>
      <c r="GI10" s="186"/>
      <c r="GJ10" s="186"/>
      <c r="GK10" s="186"/>
      <c r="GL10" s="186"/>
      <c r="GM10" s="186"/>
      <c r="GN10" s="186"/>
      <c r="GO10" s="186"/>
      <c r="GP10" s="186"/>
      <c r="GQ10" s="186"/>
      <c r="GR10" s="186"/>
      <c r="GS10" s="186"/>
      <c r="GT10" s="186"/>
      <c r="GU10" s="186"/>
      <c r="GV10" s="186"/>
      <c r="GW10" s="186"/>
      <c r="GX10" s="186"/>
      <c r="GY10" s="186"/>
      <c r="GZ10" s="186"/>
      <c r="HA10" s="186"/>
      <c r="HB10" s="186"/>
      <c r="HC10" s="186"/>
      <c r="HD10" s="186"/>
      <c r="HE10" s="186"/>
      <c r="HF10" s="186"/>
      <c r="HG10" s="186"/>
      <c r="HH10" s="186"/>
      <c r="HI10" s="186"/>
      <c r="HJ10" s="186"/>
      <c r="HK10" s="186"/>
      <c r="HL10" s="186"/>
      <c r="HM10" s="186"/>
      <c r="HN10" s="186"/>
      <c r="HO10" s="186"/>
      <c r="HP10" s="186"/>
      <c r="HQ10" s="186"/>
      <c r="HR10" s="186"/>
      <c r="HS10" s="186"/>
      <c r="HT10" s="186"/>
      <c r="HU10" s="186"/>
      <c r="HV10" s="186"/>
      <c r="HW10" s="186"/>
      <c r="HX10" s="186"/>
      <c r="HY10" s="186"/>
      <c r="HZ10" s="186"/>
      <c r="IA10" s="186"/>
      <c r="IB10" s="186"/>
      <c r="IC10" s="186"/>
      <c r="ID10" s="186"/>
      <c r="IE10" s="186"/>
      <c r="IF10" s="186"/>
      <c r="IG10" s="186"/>
      <c r="IH10" s="186"/>
      <c r="II10" s="186"/>
      <c r="IJ10" s="186"/>
      <c r="IK10" s="186"/>
      <c r="IL10" s="186"/>
      <c r="IM10" s="186"/>
      <c r="IN10" s="186"/>
      <c r="IO10" s="186"/>
      <c r="IP10" s="186"/>
      <c r="IQ10" s="186"/>
      <c r="IR10" s="186"/>
      <c r="IS10" s="186"/>
      <c r="IT10" s="186"/>
      <c r="IU10" s="186"/>
      <c r="IV10" s="186"/>
      <c r="IW10" s="186"/>
      <c r="IX10" s="186"/>
      <c r="IY10" s="186"/>
      <c r="IZ10" s="186"/>
      <c r="JA10" s="186"/>
      <c r="JB10" s="186"/>
      <c r="JC10" s="186"/>
      <c r="JD10" s="186"/>
      <c r="JE10" s="186"/>
      <c r="JF10" s="186"/>
      <c r="JG10" s="186"/>
      <c r="JH10" s="186"/>
      <c r="JI10" s="186"/>
      <c r="JJ10" s="186"/>
      <c r="JK10" s="186"/>
      <c r="JL10" s="186"/>
      <c r="JM10" s="186"/>
      <c r="JN10" s="186"/>
      <c r="JO10" s="186"/>
      <c r="JP10" s="186"/>
      <c r="JQ10" s="186"/>
      <c r="JR10" s="186"/>
      <c r="JS10" s="186"/>
      <c r="JT10" s="186"/>
      <c r="JU10" s="186"/>
      <c r="JV10" s="186"/>
      <c r="JW10" s="186"/>
      <c r="JX10" s="186"/>
      <c r="JY10" s="186"/>
      <c r="JZ10" s="186"/>
      <c r="KA10" s="186"/>
      <c r="KB10" s="186"/>
      <c r="KC10" s="186"/>
      <c r="KD10" s="186"/>
      <c r="KE10" s="186"/>
      <c r="KF10" s="186"/>
      <c r="KG10" s="186"/>
      <c r="KH10" s="186"/>
      <c r="KI10" s="186"/>
      <c r="KJ10" s="186"/>
      <c r="KK10" s="186"/>
      <c r="KL10" s="186"/>
      <c r="KM10" s="186"/>
      <c r="KN10" s="186"/>
      <c r="KO10" s="186"/>
      <c r="KP10" s="186"/>
      <c r="KQ10" s="186"/>
      <c r="KR10" s="186"/>
      <c r="KS10" s="186"/>
      <c r="KT10" s="186"/>
      <c r="KU10" s="186"/>
      <c r="KV10" s="186"/>
      <c r="KW10" s="186"/>
      <c r="KX10" s="186"/>
      <c r="KY10" s="186"/>
      <c r="KZ10" s="186"/>
      <c r="LA10" s="186"/>
      <c r="LB10" s="186"/>
      <c r="LC10" s="186"/>
      <c r="LD10" s="186"/>
      <c r="LE10" s="186"/>
      <c r="LF10" s="186"/>
      <c r="LG10" s="186"/>
      <c r="LH10" s="186"/>
      <c r="LI10" s="186"/>
      <c r="LJ10" s="186"/>
      <c r="LK10" s="186"/>
      <c r="LL10" s="186"/>
      <c r="LM10" s="186"/>
      <c r="LN10" s="186"/>
      <c r="LO10" s="186"/>
      <c r="LP10" s="186"/>
      <c r="LQ10" s="186"/>
      <c r="LR10" s="186"/>
      <c r="LS10" s="186"/>
      <c r="LT10" s="186"/>
      <c r="LU10" s="186"/>
      <c r="LV10" s="186"/>
      <c r="LW10" s="186"/>
      <c r="LX10" s="186"/>
      <c r="LY10" s="186"/>
      <c r="LZ10" s="186"/>
      <c r="MA10" s="186"/>
      <c r="MB10" s="186"/>
      <c r="MC10" s="186"/>
      <c r="MD10" s="186"/>
      <c r="ME10" s="186"/>
      <c r="MF10" s="186"/>
      <c r="MG10" s="186"/>
      <c r="MH10" s="186"/>
      <c r="MI10" s="186"/>
      <c r="MJ10" s="186"/>
      <c r="MK10" s="186"/>
      <c r="ML10" s="186"/>
      <c r="MM10" s="186"/>
      <c r="MN10" s="186"/>
      <c r="MO10" s="186"/>
      <c r="MP10" s="186"/>
      <c r="MQ10" s="186"/>
      <c r="MR10" s="186"/>
      <c r="MS10" s="186"/>
      <c r="MT10" s="186"/>
      <c r="MU10" s="186"/>
      <c r="MV10" s="186"/>
      <c r="MW10" s="186"/>
      <c r="MX10" s="186"/>
      <c r="MY10" s="186"/>
      <c r="MZ10" s="186"/>
      <c r="NA10" s="186"/>
      <c r="NB10" s="186"/>
      <c r="NC10" s="186"/>
      <c r="ND10" s="186"/>
      <c r="NE10" s="186"/>
      <c r="NF10" s="186"/>
      <c r="NG10" s="186"/>
      <c r="NH10" s="186"/>
      <c r="NI10" s="186"/>
      <c r="NJ10" s="186"/>
      <c r="NK10" s="186"/>
      <c r="NL10" s="186"/>
      <c r="NM10" s="186"/>
      <c r="NN10" s="186"/>
      <c r="NO10" s="186"/>
      <c r="NP10" s="186"/>
      <c r="NQ10" s="186"/>
      <c r="NR10" s="186"/>
      <c r="NS10" s="186"/>
      <c r="NT10" s="186"/>
      <c r="NU10" s="186"/>
      <c r="NV10" s="186"/>
      <c r="NW10" s="186"/>
      <c r="NX10" s="186"/>
      <c r="NY10" s="186"/>
      <c r="NZ10" s="186"/>
      <c r="OA10" s="186"/>
      <c r="OB10" s="186"/>
      <c r="OC10" s="186"/>
      <c r="OD10" s="186"/>
      <c r="OE10" s="186"/>
      <c r="OF10" s="186"/>
      <c r="OG10" s="186"/>
      <c r="OH10" s="186"/>
      <c r="OI10" s="186"/>
      <c r="OJ10" s="186"/>
      <c r="OK10" s="186"/>
      <c r="OL10" s="186"/>
      <c r="OM10" s="186"/>
      <c r="ON10" s="186"/>
      <c r="OO10" s="186"/>
      <c r="OP10" s="186"/>
      <c r="OQ10" s="186"/>
      <c r="OR10" s="186"/>
      <c r="OS10" s="186"/>
      <c r="OT10" s="186"/>
      <c r="OU10" s="186"/>
      <c r="OV10" s="186"/>
      <c r="OW10" s="186"/>
      <c r="OX10" s="186"/>
      <c r="OY10" s="186"/>
      <c r="OZ10" s="186"/>
      <c r="PA10" s="186"/>
      <c r="PB10" s="186"/>
      <c r="PC10" s="186"/>
      <c r="PD10" s="186"/>
      <c r="PE10" s="186"/>
      <c r="PF10" s="186"/>
      <c r="PG10" s="186"/>
      <c r="PH10" s="186"/>
      <c r="PI10" s="186"/>
      <c r="PJ10" s="186"/>
      <c r="PK10" s="186"/>
      <c r="PL10" s="186"/>
      <c r="PM10" s="186"/>
      <c r="PN10" s="186"/>
      <c r="PO10" s="186"/>
      <c r="PP10" s="186"/>
      <c r="PQ10" s="186"/>
      <c r="PR10" s="186"/>
      <c r="PS10" s="186"/>
      <c r="PT10" s="186"/>
      <c r="PU10" s="186"/>
      <c r="PV10" s="186"/>
      <c r="PW10" s="186"/>
      <c r="PX10" s="186"/>
      <c r="PY10" s="186"/>
      <c r="PZ10" s="186"/>
      <c r="QA10" s="186"/>
      <c r="QB10" s="186"/>
      <c r="QC10" s="186"/>
      <c r="QD10" s="186"/>
      <c r="QE10" s="186"/>
      <c r="QF10" s="186"/>
      <c r="QG10" s="186"/>
      <c r="QH10" s="186"/>
      <c r="QI10" s="186"/>
      <c r="QJ10" s="186"/>
      <c r="QK10" s="186"/>
      <c r="QL10" s="186"/>
      <c r="QM10" s="186"/>
      <c r="QN10" s="186"/>
      <c r="QO10" s="186"/>
      <c r="QP10" s="186"/>
      <c r="QQ10" s="186"/>
      <c r="QR10" s="186"/>
      <c r="QS10" s="186"/>
      <c r="QT10" s="186"/>
      <c r="QU10" s="186"/>
      <c r="QV10" s="186"/>
      <c r="QW10" s="186"/>
      <c r="QX10" s="186"/>
      <c r="QY10" s="186"/>
      <c r="QZ10" s="186"/>
      <c r="RA10" s="186"/>
      <c r="RB10" s="186"/>
      <c r="RC10" s="186"/>
      <c r="RD10" s="186"/>
      <c r="RE10" s="186"/>
      <c r="RF10" s="186"/>
      <c r="RG10" s="186"/>
      <c r="RH10" s="186"/>
      <c r="RI10" s="186"/>
      <c r="RJ10" s="186"/>
      <c r="RK10" s="186"/>
      <c r="RL10" s="186"/>
      <c r="RM10" s="186"/>
      <c r="RN10" s="186"/>
      <c r="RO10" s="186"/>
      <c r="RP10" s="186"/>
      <c r="RQ10" s="186"/>
      <c r="RR10" s="186"/>
      <c r="RS10" s="186"/>
      <c r="RT10" s="186"/>
      <c r="RU10" s="186"/>
      <c r="RV10" s="186"/>
      <c r="RW10" s="186"/>
      <c r="RX10" s="186"/>
      <c r="RY10" s="186"/>
      <c r="RZ10" s="186"/>
      <c r="SA10" s="186"/>
      <c r="SB10" s="186"/>
      <c r="SC10" s="186"/>
      <c r="SD10" s="186"/>
      <c r="SE10" s="186"/>
      <c r="SF10" s="186"/>
      <c r="SG10" s="186"/>
      <c r="SH10" s="186"/>
      <c r="SI10" s="186"/>
      <c r="SJ10" s="186"/>
      <c r="SK10" s="186"/>
      <c r="SL10" s="186"/>
      <c r="SM10" s="186"/>
      <c r="SN10" s="186"/>
      <c r="SO10" s="186"/>
      <c r="SP10" s="186"/>
      <c r="SQ10" s="186"/>
      <c r="SR10" s="186"/>
      <c r="SS10" s="186"/>
      <c r="ST10" s="186"/>
      <c r="SU10" s="186"/>
      <c r="SV10" s="186"/>
      <c r="SW10" s="186"/>
      <c r="SX10" s="186"/>
      <c r="SY10" s="186"/>
      <c r="SZ10" s="186"/>
      <c r="TA10" s="186"/>
      <c r="TB10" s="186"/>
      <c r="TC10" s="186"/>
      <c r="TD10" s="186"/>
      <c r="TE10" s="186"/>
      <c r="TF10" s="186"/>
      <c r="TG10" s="186"/>
      <c r="TH10" s="186"/>
      <c r="TI10" s="186"/>
      <c r="TJ10" s="186"/>
      <c r="TK10" s="186"/>
      <c r="TL10" s="186"/>
      <c r="TM10" s="186"/>
      <c r="TN10" s="186"/>
      <c r="TO10" s="186"/>
      <c r="TP10" s="186"/>
      <c r="TQ10" s="186"/>
      <c r="TR10" s="186"/>
      <c r="TS10" s="186"/>
      <c r="TT10" s="186"/>
      <c r="TU10" s="186"/>
      <c r="TV10" s="186"/>
      <c r="TW10" s="186"/>
      <c r="TX10" s="186"/>
      <c r="TY10" s="186"/>
      <c r="TZ10" s="186"/>
      <c r="UA10" s="186"/>
      <c r="UB10" s="186"/>
      <c r="UC10" s="186"/>
      <c r="UD10" s="186"/>
      <c r="UE10" s="186"/>
      <c r="UF10" s="186"/>
      <c r="UG10" s="186"/>
      <c r="UH10" s="186"/>
      <c r="UI10" s="186"/>
      <c r="UJ10" s="186"/>
      <c r="UK10" s="186"/>
      <c r="UL10" s="186"/>
      <c r="UM10" s="186"/>
      <c r="UN10" s="186"/>
      <c r="UO10" s="186"/>
      <c r="UP10" s="186"/>
      <c r="UQ10" s="186"/>
      <c r="UR10" s="186"/>
      <c r="US10" s="186"/>
      <c r="UT10" s="186"/>
      <c r="UU10" s="186"/>
      <c r="UV10" s="186"/>
      <c r="UW10" s="186"/>
      <c r="UX10" s="186"/>
      <c r="UY10" s="186"/>
      <c r="UZ10" s="186"/>
      <c r="VA10" s="186"/>
      <c r="VB10" s="186"/>
      <c r="VC10" s="186"/>
      <c r="VD10" s="186"/>
      <c r="VE10" s="186"/>
      <c r="VF10" s="186"/>
      <c r="VG10" s="186"/>
      <c r="VH10" s="186"/>
      <c r="VI10" s="186"/>
      <c r="VJ10" s="186"/>
      <c r="VK10" s="186"/>
      <c r="VL10" s="186"/>
      <c r="VM10" s="186"/>
      <c r="VN10" s="186"/>
      <c r="VO10" s="186"/>
      <c r="VP10" s="186"/>
      <c r="VQ10" s="186"/>
      <c r="VR10" s="186"/>
      <c r="VS10" s="186"/>
      <c r="VT10" s="186"/>
      <c r="VU10" s="186"/>
      <c r="VV10" s="186"/>
      <c r="VW10" s="186"/>
      <c r="VX10" s="186"/>
      <c r="VY10" s="186"/>
      <c r="VZ10" s="186"/>
      <c r="WA10" s="186"/>
      <c r="WB10" s="186"/>
      <c r="WC10" s="186"/>
      <c r="WD10" s="186"/>
      <c r="WE10" s="186"/>
      <c r="WF10" s="186"/>
      <c r="WG10" s="186"/>
      <c r="WH10" s="186"/>
      <c r="WI10" s="186"/>
      <c r="WJ10" s="186"/>
      <c r="WK10" s="186"/>
      <c r="WL10" s="186"/>
      <c r="WM10" s="186"/>
      <c r="WN10" s="186"/>
      <c r="WO10" s="186"/>
      <c r="WP10" s="186"/>
      <c r="WQ10" s="186"/>
      <c r="WR10" s="186"/>
      <c r="WS10" s="186"/>
      <c r="WT10" s="186"/>
      <c r="WU10" s="186"/>
      <c r="WV10" s="186"/>
      <c r="WW10" s="186"/>
      <c r="WX10" s="186"/>
      <c r="WY10" s="186"/>
      <c r="WZ10" s="186"/>
      <c r="XA10" s="186"/>
      <c r="XB10" s="186"/>
      <c r="XC10" s="186"/>
      <c r="XD10" s="186"/>
      <c r="XE10" s="186"/>
      <c r="XF10" s="186"/>
      <c r="XG10" s="186"/>
      <c r="XH10" s="186"/>
      <c r="XI10" s="186"/>
      <c r="XJ10" s="186"/>
      <c r="XK10" s="186"/>
      <c r="XL10" s="186"/>
      <c r="XM10" s="186"/>
      <c r="XN10" s="186"/>
      <c r="XO10" s="186"/>
      <c r="XP10" s="186"/>
      <c r="XQ10" s="186"/>
      <c r="XR10" s="186"/>
      <c r="XS10" s="186"/>
      <c r="XT10" s="186"/>
      <c r="XU10" s="186"/>
      <c r="XV10" s="186"/>
      <c r="XW10" s="186"/>
      <c r="XX10" s="186"/>
      <c r="XY10" s="186"/>
      <c r="XZ10" s="186"/>
      <c r="YA10" s="186"/>
      <c r="YB10" s="186"/>
      <c r="YC10" s="186"/>
      <c r="YD10" s="186"/>
      <c r="YE10" s="186"/>
      <c r="YF10" s="186"/>
      <c r="YG10" s="186"/>
      <c r="YH10" s="186"/>
      <c r="YI10" s="186"/>
      <c r="YJ10" s="186"/>
      <c r="YK10" s="186"/>
      <c r="YL10" s="186"/>
      <c r="YM10" s="186"/>
      <c r="YN10" s="186"/>
      <c r="YO10" s="186"/>
      <c r="YP10" s="186"/>
      <c r="YQ10" s="186"/>
      <c r="YR10" s="186"/>
      <c r="YS10" s="186"/>
      <c r="YT10" s="186"/>
      <c r="YU10" s="186"/>
      <c r="YV10" s="186"/>
      <c r="YW10" s="186"/>
      <c r="YX10" s="186"/>
      <c r="YY10" s="186"/>
      <c r="YZ10" s="186"/>
      <c r="ZA10" s="186"/>
      <c r="ZB10" s="186"/>
      <c r="ZC10" s="186"/>
      <c r="ZD10" s="186"/>
      <c r="ZE10" s="186"/>
      <c r="ZF10" s="186"/>
      <c r="ZG10" s="186"/>
      <c r="ZH10" s="186"/>
      <c r="ZI10" s="186"/>
      <c r="ZJ10" s="186"/>
      <c r="ZK10" s="186"/>
      <c r="ZL10" s="186"/>
      <c r="ZM10" s="186"/>
      <c r="ZN10" s="186"/>
      <c r="ZO10" s="186"/>
      <c r="ZP10" s="186"/>
      <c r="ZQ10" s="186"/>
      <c r="ZR10" s="186"/>
      <c r="ZS10" s="186"/>
      <c r="ZT10" s="186"/>
      <c r="ZU10" s="186"/>
      <c r="ZV10" s="186"/>
      <c r="ZW10" s="186"/>
      <c r="ZX10" s="186"/>
      <c r="ZY10" s="186"/>
      <c r="ZZ10" s="186"/>
      <c r="AAA10" s="186"/>
      <c r="AAB10" s="186"/>
      <c r="AAC10" s="186"/>
      <c r="AAD10" s="186"/>
      <c r="AAE10" s="186"/>
      <c r="AAF10" s="186"/>
      <c r="AAG10" s="186"/>
      <c r="AAH10" s="186"/>
      <c r="AAI10" s="186"/>
      <c r="AAJ10" s="186"/>
      <c r="AAK10" s="186"/>
      <c r="AAL10" s="186"/>
      <c r="AAM10" s="186"/>
      <c r="AAN10" s="186"/>
      <c r="AAO10" s="186"/>
      <c r="AAP10" s="186"/>
      <c r="AAQ10" s="186"/>
      <c r="AAR10" s="186"/>
      <c r="AAS10" s="186"/>
      <c r="AAT10" s="186"/>
      <c r="AAU10" s="186"/>
      <c r="AAV10" s="186"/>
      <c r="AAW10" s="186"/>
      <c r="AAX10" s="186"/>
      <c r="AAY10" s="186"/>
      <c r="AAZ10" s="186"/>
      <c r="ABA10" s="186"/>
      <c r="ABB10" s="186"/>
      <c r="ABC10" s="186"/>
      <c r="ABD10" s="186"/>
      <c r="ABE10" s="186"/>
      <c r="ABF10" s="186"/>
      <c r="ABG10" s="186"/>
      <c r="ABH10" s="186"/>
      <c r="ABI10" s="186"/>
      <c r="ABJ10" s="186"/>
      <c r="ABK10" s="186"/>
      <c r="ABL10" s="186"/>
      <c r="ABM10" s="186"/>
      <c r="ABN10" s="186"/>
      <c r="ABO10" s="186"/>
      <c r="ABP10" s="186"/>
      <c r="ABQ10" s="186"/>
      <c r="ABR10" s="186"/>
      <c r="ABS10" s="186"/>
      <c r="ABT10" s="186"/>
      <c r="ABU10" s="186"/>
      <c r="ABV10" s="186"/>
      <c r="ABW10" s="186"/>
      <c r="ABX10" s="186"/>
      <c r="ABY10" s="186"/>
      <c r="ABZ10" s="186"/>
      <c r="ACA10" s="186"/>
      <c r="ACB10" s="186"/>
      <c r="ACC10" s="186"/>
      <c r="ACD10" s="186"/>
      <c r="ACE10" s="186"/>
      <c r="ACF10" s="186"/>
      <c r="ACG10" s="186"/>
      <c r="ACH10" s="186"/>
      <c r="ACI10" s="186"/>
      <c r="ACJ10" s="186"/>
      <c r="ACK10" s="186"/>
      <c r="ACL10" s="186"/>
      <c r="ACM10" s="186"/>
      <c r="ACN10" s="186"/>
      <c r="ACO10" s="186"/>
      <c r="ACP10" s="186"/>
      <c r="ACQ10" s="186"/>
      <c r="ACR10" s="186"/>
      <c r="ACS10" s="186"/>
      <c r="ACT10" s="186"/>
      <c r="ACU10" s="186"/>
      <c r="ACV10" s="186"/>
      <c r="ACW10" s="186"/>
      <c r="ACX10" s="186"/>
      <c r="ACY10" s="186"/>
      <c r="ACZ10" s="186"/>
      <c r="ADA10" s="186"/>
      <c r="ADB10" s="186"/>
      <c r="ADC10" s="186"/>
      <c r="ADD10" s="186"/>
      <c r="ADE10" s="186"/>
      <c r="ADF10" s="186"/>
      <c r="ADG10" s="186"/>
      <c r="ADH10" s="186"/>
      <c r="ADI10" s="186"/>
      <c r="ADJ10" s="186"/>
      <c r="ADK10" s="186"/>
      <c r="ADL10" s="186"/>
      <c r="ADM10" s="186"/>
      <c r="ADN10" s="186"/>
      <c r="ADO10" s="186"/>
      <c r="ADP10" s="186"/>
      <c r="ADQ10" s="186"/>
      <c r="ADR10" s="186"/>
      <c r="ADS10" s="186"/>
      <c r="ADT10" s="186"/>
      <c r="ADU10" s="186"/>
      <c r="ADV10" s="186"/>
      <c r="ADW10" s="186"/>
      <c r="ADX10" s="186"/>
      <c r="ADY10" s="186"/>
      <c r="ADZ10" s="186"/>
      <c r="AEA10" s="186"/>
      <c r="AEB10" s="186"/>
      <c r="AEC10" s="186"/>
      <c r="AED10" s="186"/>
      <c r="AEE10" s="186"/>
      <c r="AEF10" s="186"/>
      <c r="AEG10" s="186"/>
      <c r="AEH10" s="186"/>
      <c r="AEI10" s="186"/>
      <c r="AEJ10" s="186"/>
      <c r="AEK10" s="186"/>
      <c r="AEL10" s="186"/>
      <c r="AEM10" s="186"/>
      <c r="AEN10" s="186"/>
      <c r="AEO10" s="186"/>
      <c r="AEP10" s="186"/>
      <c r="AEQ10" s="186"/>
      <c r="AER10" s="186"/>
      <c r="AES10" s="186"/>
      <c r="AET10" s="186"/>
      <c r="AEU10" s="186"/>
      <c r="AEV10" s="186"/>
      <c r="AEW10" s="186"/>
      <c r="AEX10" s="186"/>
      <c r="AEY10" s="186"/>
      <c r="AEZ10" s="186"/>
      <c r="AFA10" s="186"/>
      <c r="AFB10" s="186"/>
      <c r="AFC10" s="186"/>
      <c r="AFD10" s="186"/>
      <c r="AFE10" s="186"/>
      <c r="AFF10" s="186"/>
      <c r="AFG10" s="186"/>
      <c r="AFH10" s="186"/>
      <c r="AFI10" s="186"/>
      <c r="AFJ10" s="186"/>
      <c r="AFK10" s="186"/>
      <c r="AFL10" s="186"/>
      <c r="AFM10" s="186"/>
      <c r="AFN10" s="186"/>
      <c r="AFO10" s="186"/>
      <c r="AFP10" s="186"/>
      <c r="AFQ10" s="186"/>
      <c r="AFR10" s="186"/>
      <c r="AFS10" s="186"/>
      <c r="AFT10" s="186"/>
      <c r="AFU10" s="186"/>
      <c r="AFV10" s="186"/>
      <c r="AFW10" s="186"/>
      <c r="AFX10" s="186"/>
      <c r="AFY10" s="186"/>
      <c r="AFZ10" s="186"/>
      <c r="AGA10" s="186"/>
      <c r="AGB10" s="186"/>
      <c r="AGC10" s="186"/>
      <c r="AGD10" s="186"/>
      <c r="AGE10" s="186"/>
      <c r="AGF10" s="186"/>
      <c r="AGG10" s="186"/>
      <c r="AGH10" s="186"/>
      <c r="AGI10" s="186"/>
      <c r="AGJ10" s="186"/>
      <c r="AGK10" s="186"/>
      <c r="AGL10" s="186"/>
      <c r="AGM10" s="186"/>
      <c r="AGN10" s="186"/>
      <c r="AGO10" s="186"/>
      <c r="AGP10" s="186"/>
      <c r="AGQ10" s="186"/>
      <c r="AGR10" s="186"/>
      <c r="AGS10" s="186"/>
      <c r="AGT10" s="186"/>
      <c r="AGU10" s="186"/>
      <c r="AGV10" s="186"/>
      <c r="AGW10" s="186"/>
      <c r="AGX10" s="186"/>
      <c r="AGY10" s="186"/>
      <c r="AGZ10" s="186"/>
      <c r="AHA10" s="186"/>
      <c r="AHB10" s="186"/>
      <c r="AHC10" s="186"/>
      <c r="AHD10" s="186"/>
      <c r="AHE10" s="186"/>
      <c r="AHF10" s="186"/>
      <c r="AHG10" s="186"/>
      <c r="AHH10" s="186"/>
      <c r="AHI10" s="186"/>
      <c r="AHJ10" s="186"/>
      <c r="AHK10" s="186"/>
      <c r="AHL10" s="186"/>
      <c r="AHM10" s="186"/>
      <c r="AHN10" s="186"/>
      <c r="AHO10" s="186"/>
      <c r="AHP10" s="186"/>
      <c r="AHQ10" s="186"/>
      <c r="AHR10" s="186"/>
      <c r="AHS10" s="186"/>
      <c r="AHT10" s="186"/>
      <c r="AHU10" s="186"/>
      <c r="AHV10" s="186"/>
      <c r="AHW10" s="186"/>
      <c r="AHX10" s="186"/>
      <c r="AHY10" s="186"/>
      <c r="AHZ10" s="186"/>
      <c r="AIA10" s="186"/>
      <c r="AIB10" s="186"/>
      <c r="AIC10" s="186"/>
      <c r="AID10" s="186"/>
      <c r="AIE10" s="186"/>
      <c r="AIF10" s="186"/>
      <c r="AIG10" s="186"/>
      <c r="AIH10" s="186"/>
      <c r="AII10" s="186"/>
      <c r="AIJ10" s="186"/>
      <c r="AIK10" s="186"/>
      <c r="AIL10" s="186"/>
      <c r="AIM10" s="186"/>
      <c r="AIN10" s="186"/>
      <c r="AIO10" s="186"/>
      <c r="AIP10" s="186"/>
      <c r="AIQ10" s="186"/>
      <c r="AIR10" s="186"/>
      <c r="AIS10" s="186"/>
      <c r="AIT10" s="186"/>
      <c r="AIU10" s="186"/>
      <c r="AIV10" s="186"/>
      <c r="AIW10" s="186"/>
      <c r="AIX10" s="186"/>
      <c r="AIY10" s="186"/>
      <c r="AIZ10" s="186"/>
      <c r="AJA10" s="186"/>
      <c r="AJB10" s="186"/>
      <c r="AJC10" s="186"/>
      <c r="AJD10" s="186"/>
      <c r="AJE10" s="186"/>
      <c r="AJF10" s="186"/>
      <c r="AJG10" s="186"/>
      <c r="AJH10" s="186"/>
      <c r="AJI10" s="186"/>
      <c r="AJJ10" s="186"/>
      <c r="AJK10" s="186"/>
      <c r="AJL10" s="186"/>
      <c r="AJM10" s="186"/>
      <c r="AJN10" s="186"/>
      <c r="AJO10" s="186"/>
      <c r="AJP10" s="186"/>
      <c r="AJQ10" s="186"/>
      <c r="AJR10" s="186"/>
      <c r="AJS10" s="186"/>
      <c r="AJT10" s="186"/>
      <c r="AJU10" s="186"/>
      <c r="AJV10" s="186"/>
      <c r="AJW10" s="186"/>
      <c r="AJX10" s="186"/>
      <c r="AJY10" s="186"/>
      <c r="AJZ10" s="186"/>
      <c r="AKA10" s="186"/>
      <c r="AKB10" s="186"/>
      <c r="AKC10" s="186"/>
      <c r="AKD10" s="186"/>
      <c r="AKE10" s="186"/>
      <c r="AKF10" s="186"/>
      <c r="AKG10" s="186"/>
      <c r="AKH10" s="186"/>
      <c r="AKI10" s="186"/>
      <c r="AKJ10" s="186"/>
      <c r="AKK10" s="186"/>
      <c r="AKL10" s="186"/>
      <c r="AKM10" s="186"/>
      <c r="AKN10" s="186"/>
      <c r="AKO10" s="186"/>
      <c r="AKP10" s="186"/>
      <c r="AKQ10" s="186"/>
      <c r="AKR10" s="186"/>
      <c r="AKS10" s="186"/>
      <c r="AKT10" s="186"/>
      <c r="AKU10" s="186"/>
      <c r="AKV10" s="186"/>
      <c r="AKW10" s="186"/>
      <c r="AKX10" s="186"/>
      <c r="AKY10" s="186"/>
      <c r="AKZ10" s="186"/>
      <c r="ALA10" s="186"/>
      <c r="ALB10" s="186"/>
      <c r="ALC10" s="186"/>
      <c r="ALD10" s="186"/>
      <c r="ALE10" s="186"/>
      <c r="ALF10" s="186"/>
      <c r="ALG10" s="186"/>
      <c r="ALH10" s="186"/>
      <c r="ALI10" s="186"/>
      <c r="ALJ10" s="186"/>
      <c r="ALK10" s="186"/>
      <c r="ALL10" s="186"/>
      <c r="ALM10" s="186"/>
      <c r="ALN10" s="186"/>
      <c r="ALO10" s="186"/>
      <c r="ALP10" s="186"/>
      <c r="ALQ10" s="186"/>
      <c r="ALR10" s="186"/>
      <c r="ALS10" s="186"/>
      <c r="ALT10" s="186"/>
      <c r="ALU10" s="186"/>
      <c r="ALV10" s="186"/>
      <c r="ALW10" s="186"/>
      <c r="ALX10" s="186"/>
      <c r="ALY10" s="186"/>
      <c r="ALZ10" s="186"/>
      <c r="AMA10" s="186"/>
      <c r="AMB10" s="186"/>
      <c r="AMC10" s="186"/>
      <c r="AMD10" s="186"/>
      <c r="AME10" s="186"/>
      <c r="AMF10" s="186"/>
      <c r="AMG10" s="186"/>
      <c r="AMH10" s="186"/>
      <c r="AMI10" s="186"/>
    </row>
    <row r="11" spans="1:1023" s="317" customFormat="1" x14ac:dyDescent="0.25">
      <c r="A11" s="18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c r="IX11" s="186"/>
      <c r="IY11" s="186"/>
      <c r="IZ11" s="186"/>
      <c r="JA11" s="186"/>
      <c r="JB11" s="186"/>
      <c r="JC11" s="186"/>
      <c r="JD11" s="186"/>
      <c r="JE11" s="186"/>
      <c r="JF11" s="186"/>
      <c r="JG11" s="186"/>
      <c r="JH11" s="186"/>
      <c r="JI11" s="186"/>
      <c r="JJ11" s="186"/>
      <c r="JK11" s="186"/>
      <c r="JL11" s="186"/>
      <c r="JM11" s="186"/>
      <c r="JN11" s="186"/>
      <c r="JO11" s="186"/>
      <c r="JP11" s="186"/>
      <c r="JQ11" s="186"/>
      <c r="JR11" s="186"/>
      <c r="JS11" s="186"/>
      <c r="JT11" s="186"/>
      <c r="JU11" s="186"/>
      <c r="JV11" s="186"/>
      <c r="JW11" s="186"/>
      <c r="JX11" s="186"/>
      <c r="JY11" s="186"/>
      <c r="JZ11" s="186"/>
      <c r="KA11" s="186"/>
      <c r="KB11" s="186"/>
      <c r="KC11" s="186"/>
      <c r="KD11" s="186"/>
      <c r="KE11" s="186"/>
      <c r="KF11" s="186"/>
      <c r="KG11" s="186"/>
      <c r="KH11" s="186"/>
      <c r="KI11" s="186"/>
      <c r="KJ11" s="186"/>
      <c r="KK11" s="186"/>
      <c r="KL11" s="186"/>
      <c r="KM11" s="186"/>
      <c r="KN11" s="186"/>
      <c r="KO11" s="186"/>
      <c r="KP11" s="186"/>
      <c r="KQ11" s="186"/>
      <c r="KR11" s="186"/>
      <c r="KS11" s="186"/>
      <c r="KT11" s="186"/>
      <c r="KU11" s="186"/>
      <c r="KV11" s="186"/>
      <c r="KW11" s="186"/>
      <c r="KX11" s="186"/>
      <c r="KY11" s="186"/>
      <c r="KZ11" s="186"/>
      <c r="LA11" s="186"/>
      <c r="LB11" s="186"/>
      <c r="LC11" s="186"/>
      <c r="LD11" s="186"/>
      <c r="LE11" s="186"/>
      <c r="LF11" s="186"/>
      <c r="LG11" s="186"/>
      <c r="LH11" s="186"/>
      <c r="LI11" s="186"/>
      <c r="LJ11" s="186"/>
      <c r="LK11" s="186"/>
      <c r="LL11" s="186"/>
      <c r="LM11" s="186"/>
      <c r="LN11" s="186"/>
      <c r="LO11" s="186"/>
      <c r="LP11" s="186"/>
      <c r="LQ11" s="186"/>
      <c r="LR11" s="186"/>
      <c r="LS11" s="186"/>
      <c r="LT11" s="186"/>
      <c r="LU11" s="186"/>
      <c r="LV11" s="186"/>
      <c r="LW11" s="186"/>
      <c r="LX11" s="186"/>
      <c r="LY11" s="186"/>
      <c r="LZ11" s="186"/>
      <c r="MA11" s="186"/>
      <c r="MB11" s="186"/>
      <c r="MC11" s="186"/>
      <c r="MD11" s="186"/>
      <c r="ME11" s="186"/>
      <c r="MF11" s="186"/>
      <c r="MG11" s="186"/>
      <c r="MH11" s="186"/>
      <c r="MI11" s="186"/>
      <c r="MJ11" s="186"/>
      <c r="MK11" s="186"/>
      <c r="ML11" s="186"/>
      <c r="MM11" s="186"/>
      <c r="MN11" s="186"/>
      <c r="MO11" s="186"/>
      <c r="MP11" s="186"/>
      <c r="MQ11" s="186"/>
      <c r="MR11" s="186"/>
      <c r="MS11" s="186"/>
      <c r="MT11" s="186"/>
      <c r="MU11" s="186"/>
      <c r="MV11" s="186"/>
      <c r="MW11" s="186"/>
      <c r="MX11" s="186"/>
      <c r="MY11" s="186"/>
      <c r="MZ11" s="186"/>
      <c r="NA11" s="186"/>
      <c r="NB11" s="186"/>
      <c r="NC11" s="186"/>
      <c r="ND11" s="186"/>
      <c r="NE11" s="186"/>
      <c r="NF11" s="186"/>
      <c r="NG11" s="186"/>
      <c r="NH11" s="186"/>
      <c r="NI11" s="186"/>
      <c r="NJ11" s="186"/>
      <c r="NK11" s="186"/>
      <c r="NL11" s="186"/>
      <c r="NM11" s="186"/>
      <c r="NN11" s="186"/>
      <c r="NO11" s="186"/>
      <c r="NP11" s="186"/>
      <c r="NQ11" s="186"/>
      <c r="NR11" s="186"/>
      <c r="NS11" s="186"/>
      <c r="NT11" s="186"/>
      <c r="NU11" s="186"/>
      <c r="NV11" s="186"/>
      <c r="NW11" s="186"/>
      <c r="NX11" s="186"/>
      <c r="NY11" s="186"/>
      <c r="NZ11" s="186"/>
      <c r="OA11" s="186"/>
      <c r="OB11" s="186"/>
      <c r="OC11" s="186"/>
      <c r="OD11" s="186"/>
      <c r="OE11" s="186"/>
      <c r="OF11" s="186"/>
      <c r="OG11" s="186"/>
      <c r="OH11" s="186"/>
      <c r="OI11" s="186"/>
      <c r="OJ11" s="186"/>
      <c r="OK11" s="186"/>
      <c r="OL11" s="186"/>
      <c r="OM11" s="186"/>
      <c r="ON11" s="186"/>
      <c r="OO11" s="186"/>
      <c r="OP11" s="186"/>
      <c r="OQ11" s="186"/>
      <c r="OR11" s="186"/>
      <c r="OS11" s="186"/>
      <c r="OT11" s="186"/>
      <c r="OU11" s="186"/>
      <c r="OV11" s="186"/>
      <c r="OW11" s="186"/>
      <c r="OX11" s="186"/>
      <c r="OY11" s="186"/>
      <c r="OZ11" s="186"/>
      <c r="PA11" s="186"/>
      <c r="PB11" s="186"/>
      <c r="PC11" s="186"/>
      <c r="PD11" s="186"/>
      <c r="PE11" s="186"/>
      <c r="PF11" s="186"/>
      <c r="PG11" s="186"/>
      <c r="PH11" s="186"/>
      <c r="PI11" s="186"/>
      <c r="PJ11" s="186"/>
      <c r="PK11" s="186"/>
      <c r="PL11" s="186"/>
      <c r="PM11" s="186"/>
      <c r="PN11" s="186"/>
      <c r="PO11" s="186"/>
      <c r="PP11" s="186"/>
      <c r="PQ11" s="186"/>
      <c r="PR11" s="186"/>
      <c r="PS11" s="186"/>
      <c r="PT11" s="186"/>
      <c r="PU11" s="186"/>
      <c r="PV11" s="186"/>
      <c r="PW11" s="186"/>
      <c r="PX11" s="186"/>
      <c r="PY11" s="186"/>
      <c r="PZ11" s="186"/>
      <c r="QA11" s="186"/>
      <c r="QB11" s="186"/>
      <c r="QC11" s="186"/>
      <c r="QD11" s="186"/>
      <c r="QE11" s="186"/>
      <c r="QF11" s="186"/>
      <c r="QG11" s="186"/>
      <c r="QH11" s="186"/>
      <c r="QI11" s="186"/>
      <c r="QJ11" s="186"/>
      <c r="QK11" s="186"/>
      <c r="QL11" s="186"/>
      <c r="QM11" s="186"/>
      <c r="QN11" s="186"/>
      <c r="QO11" s="186"/>
      <c r="QP11" s="186"/>
      <c r="QQ11" s="186"/>
      <c r="QR11" s="186"/>
      <c r="QS11" s="186"/>
      <c r="QT11" s="186"/>
      <c r="QU11" s="186"/>
      <c r="QV11" s="186"/>
      <c r="QW11" s="186"/>
      <c r="QX11" s="186"/>
      <c r="QY11" s="186"/>
      <c r="QZ11" s="186"/>
      <c r="RA11" s="186"/>
      <c r="RB11" s="186"/>
      <c r="RC11" s="186"/>
      <c r="RD11" s="186"/>
      <c r="RE11" s="186"/>
      <c r="RF11" s="186"/>
      <c r="RG11" s="186"/>
      <c r="RH11" s="186"/>
      <c r="RI11" s="186"/>
      <c r="RJ11" s="186"/>
      <c r="RK11" s="186"/>
      <c r="RL11" s="186"/>
      <c r="RM11" s="186"/>
      <c r="RN11" s="186"/>
      <c r="RO11" s="186"/>
      <c r="RP11" s="186"/>
      <c r="RQ11" s="186"/>
      <c r="RR11" s="186"/>
      <c r="RS11" s="186"/>
      <c r="RT11" s="186"/>
      <c r="RU11" s="186"/>
      <c r="RV11" s="186"/>
      <c r="RW11" s="186"/>
      <c r="RX11" s="186"/>
      <c r="RY11" s="186"/>
      <c r="RZ11" s="186"/>
      <c r="SA11" s="186"/>
      <c r="SB11" s="186"/>
      <c r="SC11" s="186"/>
      <c r="SD11" s="186"/>
      <c r="SE11" s="186"/>
      <c r="SF11" s="186"/>
      <c r="SG11" s="186"/>
      <c r="SH11" s="186"/>
      <c r="SI11" s="186"/>
      <c r="SJ11" s="186"/>
      <c r="SK11" s="186"/>
      <c r="SL11" s="186"/>
      <c r="SM11" s="186"/>
      <c r="SN11" s="186"/>
      <c r="SO11" s="186"/>
      <c r="SP11" s="186"/>
      <c r="SQ11" s="186"/>
      <c r="SR11" s="186"/>
      <c r="SS11" s="186"/>
      <c r="ST11" s="186"/>
      <c r="SU11" s="186"/>
      <c r="SV11" s="186"/>
      <c r="SW11" s="186"/>
      <c r="SX11" s="186"/>
      <c r="SY11" s="186"/>
      <c r="SZ11" s="186"/>
      <c r="TA11" s="186"/>
      <c r="TB11" s="186"/>
      <c r="TC11" s="186"/>
      <c r="TD11" s="186"/>
      <c r="TE11" s="186"/>
      <c r="TF11" s="186"/>
      <c r="TG11" s="186"/>
      <c r="TH11" s="186"/>
      <c r="TI11" s="186"/>
      <c r="TJ11" s="186"/>
      <c r="TK11" s="186"/>
      <c r="TL11" s="186"/>
      <c r="TM11" s="186"/>
      <c r="TN11" s="186"/>
      <c r="TO11" s="186"/>
      <c r="TP11" s="186"/>
      <c r="TQ11" s="186"/>
      <c r="TR11" s="186"/>
      <c r="TS11" s="186"/>
      <c r="TT11" s="186"/>
      <c r="TU11" s="186"/>
      <c r="TV11" s="186"/>
      <c r="TW11" s="186"/>
      <c r="TX11" s="186"/>
      <c r="TY11" s="186"/>
      <c r="TZ11" s="186"/>
      <c r="UA11" s="186"/>
      <c r="UB11" s="186"/>
      <c r="UC11" s="186"/>
      <c r="UD11" s="186"/>
      <c r="UE11" s="186"/>
      <c r="UF11" s="186"/>
      <c r="UG11" s="186"/>
      <c r="UH11" s="186"/>
      <c r="UI11" s="186"/>
      <c r="UJ11" s="186"/>
      <c r="UK11" s="186"/>
      <c r="UL11" s="186"/>
      <c r="UM11" s="186"/>
      <c r="UN11" s="186"/>
      <c r="UO11" s="186"/>
      <c r="UP11" s="186"/>
      <c r="UQ11" s="186"/>
      <c r="UR11" s="186"/>
      <c r="US11" s="186"/>
      <c r="UT11" s="186"/>
      <c r="UU11" s="186"/>
      <c r="UV11" s="186"/>
      <c r="UW11" s="186"/>
      <c r="UX11" s="186"/>
      <c r="UY11" s="186"/>
      <c r="UZ11" s="186"/>
      <c r="VA11" s="186"/>
      <c r="VB11" s="186"/>
      <c r="VC11" s="186"/>
      <c r="VD11" s="186"/>
      <c r="VE11" s="186"/>
      <c r="VF11" s="186"/>
      <c r="VG11" s="186"/>
      <c r="VH11" s="186"/>
      <c r="VI11" s="186"/>
      <c r="VJ11" s="186"/>
      <c r="VK11" s="186"/>
      <c r="VL11" s="186"/>
      <c r="VM11" s="186"/>
      <c r="VN11" s="186"/>
      <c r="VO11" s="186"/>
      <c r="VP11" s="186"/>
      <c r="VQ11" s="186"/>
      <c r="VR11" s="186"/>
      <c r="VS11" s="186"/>
      <c r="VT11" s="186"/>
      <c r="VU11" s="186"/>
      <c r="VV11" s="186"/>
      <c r="VW11" s="186"/>
      <c r="VX11" s="186"/>
      <c r="VY11" s="186"/>
      <c r="VZ11" s="186"/>
      <c r="WA11" s="186"/>
      <c r="WB11" s="186"/>
      <c r="WC11" s="186"/>
      <c r="WD11" s="186"/>
      <c r="WE11" s="186"/>
      <c r="WF11" s="186"/>
      <c r="WG11" s="186"/>
      <c r="WH11" s="186"/>
      <c r="WI11" s="186"/>
      <c r="WJ11" s="186"/>
      <c r="WK11" s="186"/>
      <c r="WL11" s="186"/>
      <c r="WM11" s="186"/>
      <c r="WN11" s="186"/>
      <c r="WO11" s="186"/>
      <c r="WP11" s="186"/>
      <c r="WQ11" s="186"/>
      <c r="WR11" s="186"/>
      <c r="WS11" s="186"/>
      <c r="WT11" s="186"/>
      <c r="WU11" s="186"/>
      <c r="WV11" s="186"/>
      <c r="WW11" s="186"/>
      <c r="WX11" s="186"/>
      <c r="WY11" s="186"/>
      <c r="WZ11" s="186"/>
      <c r="XA11" s="186"/>
      <c r="XB11" s="186"/>
      <c r="XC11" s="186"/>
      <c r="XD11" s="186"/>
      <c r="XE11" s="186"/>
      <c r="XF11" s="186"/>
      <c r="XG11" s="186"/>
      <c r="XH11" s="186"/>
      <c r="XI11" s="186"/>
      <c r="XJ11" s="186"/>
      <c r="XK11" s="186"/>
      <c r="XL11" s="186"/>
      <c r="XM11" s="186"/>
      <c r="XN11" s="186"/>
      <c r="XO11" s="186"/>
      <c r="XP11" s="186"/>
      <c r="XQ11" s="186"/>
      <c r="XR11" s="186"/>
      <c r="XS11" s="186"/>
      <c r="XT11" s="186"/>
      <c r="XU11" s="186"/>
      <c r="XV11" s="186"/>
      <c r="XW11" s="186"/>
      <c r="XX11" s="186"/>
      <c r="XY11" s="186"/>
      <c r="XZ11" s="186"/>
      <c r="YA11" s="186"/>
      <c r="YB11" s="186"/>
      <c r="YC11" s="186"/>
      <c r="YD11" s="186"/>
      <c r="YE11" s="186"/>
      <c r="YF11" s="186"/>
      <c r="YG11" s="186"/>
      <c r="YH11" s="186"/>
      <c r="YI11" s="186"/>
      <c r="YJ11" s="186"/>
      <c r="YK11" s="186"/>
      <c r="YL11" s="186"/>
      <c r="YM11" s="186"/>
      <c r="YN11" s="186"/>
      <c r="YO11" s="186"/>
      <c r="YP11" s="186"/>
      <c r="YQ11" s="186"/>
      <c r="YR11" s="186"/>
      <c r="YS11" s="186"/>
      <c r="YT11" s="186"/>
      <c r="YU11" s="186"/>
      <c r="YV11" s="186"/>
      <c r="YW11" s="186"/>
      <c r="YX11" s="186"/>
      <c r="YY11" s="186"/>
      <c r="YZ11" s="186"/>
      <c r="ZA11" s="186"/>
      <c r="ZB11" s="186"/>
      <c r="ZC11" s="186"/>
      <c r="ZD11" s="186"/>
      <c r="ZE11" s="186"/>
      <c r="ZF11" s="186"/>
      <c r="ZG11" s="186"/>
      <c r="ZH11" s="186"/>
      <c r="ZI11" s="186"/>
      <c r="ZJ11" s="186"/>
      <c r="ZK11" s="186"/>
      <c r="ZL11" s="186"/>
      <c r="ZM11" s="186"/>
      <c r="ZN11" s="186"/>
      <c r="ZO11" s="186"/>
      <c r="ZP11" s="186"/>
      <c r="ZQ11" s="186"/>
      <c r="ZR11" s="186"/>
      <c r="ZS11" s="186"/>
      <c r="ZT11" s="186"/>
      <c r="ZU11" s="186"/>
      <c r="ZV11" s="186"/>
      <c r="ZW11" s="186"/>
      <c r="ZX11" s="186"/>
      <c r="ZY11" s="186"/>
      <c r="ZZ11" s="186"/>
      <c r="AAA11" s="186"/>
      <c r="AAB11" s="186"/>
      <c r="AAC11" s="186"/>
      <c r="AAD11" s="186"/>
      <c r="AAE11" s="186"/>
      <c r="AAF11" s="186"/>
      <c r="AAG11" s="186"/>
      <c r="AAH11" s="186"/>
      <c r="AAI11" s="186"/>
      <c r="AAJ11" s="186"/>
      <c r="AAK11" s="186"/>
      <c r="AAL11" s="186"/>
      <c r="AAM11" s="186"/>
      <c r="AAN11" s="186"/>
      <c r="AAO11" s="186"/>
      <c r="AAP11" s="186"/>
      <c r="AAQ11" s="186"/>
      <c r="AAR11" s="186"/>
      <c r="AAS11" s="186"/>
      <c r="AAT11" s="186"/>
      <c r="AAU11" s="186"/>
      <c r="AAV11" s="186"/>
      <c r="AAW11" s="186"/>
      <c r="AAX11" s="186"/>
      <c r="AAY11" s="186"/>
      <c r="AAZ11" s="186"/>
      <c r="ABA11" s="186"/>
      <c r="ABB11" s="186"/>
      <c r="ABC11" s="186"/>
      <c r="ABD11" s="186"/>
      <c r="ABE11" s="186"/>
      <c r="ABF11" s="186"/>
      <c r="ABG11" s="186"/>
      <c r="ABH11" s="186"/>
      <c r="ABI11" s="186"/>
      <c r="ABJ11" s="186"/>
      <c r="ABK11" s="186"/>
      <c r="ABL11" s="186"/>
      <c r="ABM11" s="186"/>
      <c r="ABN11" s="186"/>
      <c r="ABO11" s="186"/>
      <c r="ABP11" s="186"/>
      <c r="ABQ11" s="186"/>
      <c r="ABR11" s="186"/>
      <c r="ABS11" s="186"/>
      <c r="ABT11" s="186"/>
      <c r="ABU11" s="186"/>
      <c r="ABV11" s="186"/>
      <c r="ABW11" s="186"/>
      <c r="ABX11" s="186"/>
      <c r="ABY11" s="186"/>
      <c r="ABZ11" s="186"/>
      <c r="ACA11" s="186"/>
      <c r="ACB11" s="186"/>
      <c r="ACC11" s="186"/>
      <c r="ACD11" s="186"/>
      <c r="ACE11" s="186"/>
      <c r="ACF11" s="186"/>
      <c r="ACG11" s="186"/>
      <c r="ACH11" s="186"/>
      <c r="ACI11" s="186"/>
      <c r="ACJ11" s="186"/>
      <c r="ACK11" s="186"/>
      <c r="ACL11" s="186"/>
      <c r="ACM11" s="186"/>
      <c r="ACN11" s="186"/>
      <c r="ACO11" s="186"/>
      <c r="ACP11" s="186"/>
      <c r="ACQ11" s="186"/>
      <c r="ACR11" s="186"/>
      <c r="ACS11" s="186"/>
      <c r="ACT11" s="186"/>
      <c r="ACU11" s="186"/>
      <c r="ACV11" s="186"/>
      <c r="ACW11" s="186"/>
      <c r="ACX11" s="186"/>
      <c r="ACY11" s="186"/>
      <c r="ACZ11" s="186"/>
      <c r="ADA11" s="186"/>
      <c r="ADB11" s="186"/>
      <c r="ADC11" s="186"/>
      <c r="ADD11" s="186"/>
      <c r="ADE11" s="186"/>
      <c r="ADF11" s="186"/>
      <c r="ADG11" s="186"/>
      <c r="ADH11" s="186"/>
      <c r="ADI11" s="186"/>
      <c r="ADJ11" s="186"/>
      <c r="ADK11" s="186"/>
      <c r="ADL11" s="186"/>
      <c r="ADM11" s="186"/>
      <c r="ADN11" s="186"/>
      <c r="ADO11" s="186"/>
      <c r="ADP11" s="186"/>
      <c r="ADQ11" s="186"/>
      <c r="ADR11" s="186"/>
      <c r="ADS11" s="186"/>
      <c r="ADT11" s="186"/>
      <c r="ADU11" s="186"/>
      <c r="ADV11" s="186"/>
      <c r="ADW11" s="186"/>
      <c r="ADX11" s="186"/>
      <c r="ADY11" s="186"/>
      <c r="ADZ11" s="186"/>
      <c r="AEA11" s="186"/>
      <c r="AEB11" s="186"/>
      <c r="AEC11" s="186"/>
      <c r="AED11" s="186"/>
      <c r="AEE11" s="186"/>
      <c r="AEF11" s="186"/>
      <c r="AEG11" s="186"/>
      <c r="AEH11" s="186"/>
      <c r="AEI11" s="186"/>
      <c r="AEJ11" s="186"/>
      <c r="AEK11" s="186"/>
      <c r="AEL11" s="186"/>
      <c r="AEM11" s="186"/>
      <c r="AEN11" s="186"/>
      <c r="AEO11" s="186"/>
      <c r="AEP11" s="186"/>
      <c r="AEQ11" s="186"/>
      <c r="AER11" s="186"/>
      <c r="AES11" s="186"/>
      <c r="AET11" s="186"/>
      <c r="AEU11" s="186"/>
      <c r="AEV11" s="186"/>
      <c r="AEW11" s="186"/>
      <c r="AEX11" s="186"/>
      <c r="AEY11" s="186"/>
      <c r="AEZ11" s="186"/>
      <c r="AFA11" s="186"/>
      <c r="AFB11" s="186"/>
      <c r="AFC11" s="186"/>
      <c r="AFD11" s="186"/>
      <c r="AFE11" s="186"/>
      <c r="AFF11" s="186"/>
      <c r="AFG11" s="186"/>
      <c r="AFH11" s="186"/>
      <c r="AFI11" s="186"/>
      <c r="AFJ11" s="186"/>
      <c r="AFK11" s="186"/>
      <c r="AFL11" s="186"/>
      <c r="AFM11" s="186"/>
      <c r="AFN11" s="186"/>
      <c r="AFO11" s="186"/>
      <c r="AFP11" s="186"/>
      <c r="AFQ11" s="186"/>
      <c r="AFR11" s="186"/>
      <c r="AFS11" s="186"/>
      <c r="AFT11" s="186"/>
      <c r="AFU11" s="186"/>
      <c r="AFV11" s="186"/>
      <c r="AFW11" s="186"/>
      <c r="AFX11" s="186"/>
      <c r="AFY11" s="186"/>
      <c r="AFZ11" s="186"/>
      <c r="AGA11" s="186"/>
      <c r="AGB11" s="186"/>
      <c r="AGC11" s="186"/>
      <c r="AGD11" s="186"/>
      <c r="AGE11" s="186"/>
      <c r="AGF11" s="186"/>
      <c r="AGG11" s="186"/>
      <c r="AGH11" s="186"/>
      <c r="AGI11" s="186"/>
      <c r="AGJ11" s="186"/>
      <c r="AGK11" s="186"/>
      <c r="AGL11" s="186"/>
      <c r="AGM11" s="186"/>
      <c r="AGN11" s="186"/>
      <c r="AGO11" s="186"/>
      <c r="AGP11" s="186"/>
      <c r="AGQ11" s="186"/>
      <c r="AGR11" s="186"/>
      <c r="AGS11" s="186"/>
      <c r="AGT11" s="186"/>
      <c r="AGU11" s="186"/>
      <c r="AGV11" s="186"/>
      <c r="AGW11" s="186"/>
      <c r="AGX11" s="186"/>
      <c r="AGY11" s="186"/>
      <c r="AGZ11" s="186"/>
      <c r="AHA11" s="186"/>
      <c r="AHB11" s="186"/>
      <c r="AHC11" s="186"/>
      <c r="AHD11" s="186"/>
      <c r="AHE11" s="186"/>
      <c r="AHF11" s="186"/>
      <c r="AHG11" s="186"/>
      <c r="AHH11" s="186"/>
      <c r="AHI11" s="186"/>
      <c r="AHJ11" s="186"/>
      <c r="AHK11" s="186"/>
      <c r="AHL11" s="186"/>
      <c r="AHM11" s="186"/>
      <c r="AHN11" s="186"/>
      <c r="AHO11" s="186"/>
      <c r="AHP11" s="186"/>
      <c r="AHQ11" s="186"/>
      <c r="AHR11" s="186"/>
      <c r="AHS11" s="186"/>
      <c r="AHT11" s="186"/>
      <c r="AHU11" s="186"/>
      <c r="AHV11" s="186"/>
      <c r="AHW11" s="186"/>
      <c r="AHX11" s="186"/>
      <c r="AHY11" s="186"/>
      <c r="AHZ11" s="186"/>
      <c r="AIA11" s="186"/>
      <c r="AIB11" s="186"/>
      <c r="AIC11" s="186"/>
      <c r="AID11" s="186"/>
      <c r="AIE11" s="186"/>
      <c r="AIF11" s="186"/>
      <c r="AIG11" s="186"/>
      <c r="AIH11" s="186"/>
      <c r="AII11" s="186"/>
      <c r="AIJ11" s="186"/>
      <c r="AIK11" s="186"/>
      <c r="AIL11" s="186"/>
      <c r="AIM11" s="186"/>
      <c r="AIN11" s="186"/>
      <c r="AIO11" s="186"/>
      <c r="AIP11" s="186"/>
      <c r="AIQ11" s="186"/>
      <c r="AIR11" s="186"/>
      <c r="AIS11" s="186"/>
      <c r="AIT11" s="186"/>
      <c r="AIU11" s="186"/>
      <c r="AIV11" s="186"/>
      <c r="AIW11" s="186"/>
      <c r="AIX11" s="186"/>
      <c r="AIY11" s="186"/>
      <c r="AIZ11" s="186"/>
      <c r="AJA11" s="186"/>
      <c r="AJB11" s="186"/>
      <c r="AJC11" s="186"/>
      <c r="AJD11" s="186"/>
      <c r="AJE11" s="186"/>
      <c r="AJF11" s="186"/>
      <c r="AJG11" s="186"/>
      <c r="AJH11" s="186"/>
      <c r="AJI11" s="186"/>
      <c r="AJJ11" s="186"/>
      <c r="AJK11" s="186"/>
      <c r="AJL11" s="186"/>
      <c r="AJM11" s="186"/>
      <c r="AJN11" s="186"/>
      <c r="AJO11" s="186"/>
      <c r="AJP11" s="186"/>
      <c r="AJQ11" s="186"/>
      <c r="AJR11" s="186"/>
      <c r="AJS11" s="186"/>
      <c r="AJT11" s="186"/>
      <c r="AJU11" s="186"/>
      <c r="AJV11" s="186"/>
      <c r="AJW11" s="186"/>
      <c r="AJX11" s="186"/>
      <c r="AJY11" s="186"/>
      <c r="AJZ11" s="186"/>
      <c r="AKA11" s="186"/>
      <c r="AKB11" s="186"/>
      <c r="AKC11" s="186"/>
      <c r="AKD11" s="186"/>
      <c r="AKE11" s="186"/>
      <c r="AKF11" s="186"/>
      <c r="AKG11" s="186"/>
      <c r="AKH11" s="186"/>
      <c r="AKI11" s="186"/>
      <c r="AKJ11" s="186"/>
      <c r="AKK11" s="186"/>
      <c r="AKL11" s="186"/>
      <c r="AKM11" s="186"/>
      <c r="AKN11" s="186"/>
      <c r="AKO11" s="186"/>
      <c r="AKP11" s="186"/>
      <c r="AKQ11" s="186"/>
      <c r="AKR11" s="186"/>
      <c r="AKS11" s="186"/>
      <c r="AKT11" s="186"/>
      <c r="AKU11" s="186"/>
      <c r="AKV11" s="186"/>
      <c r="AKW11" s="186"/>
      <c r="AKX11" s="186"/>
      <c r="AKY11" s="186"/>
      <c r="AKZ11" s="186"/>
      <c r="ALA11" s="186"/>
      <c r="ALB11" s="186"/>
      <c r="ALC11" s="186"/>
      <c r="ALD11" s="186"/>
      <c r="ALE11" s="186"/>
      <c r="ALF11" s="186"/>
      <c r="ALG11" s="186"/>
      <c r="ALH11" s="186"/>
      <c r="ALI11" s="186"/>
      <c r="ALJ11" s="186"/>
      <c r="ALK11" s="186"/>
      <c r="ALL11" s="186"/>
      <c r="ALM11" s="186"/>
      <c r="ALN11" s="186"/>
      <c r="ALO11" s="186"/>
      <c r="ALP11" s="186"/>
      <c r="ALQ11" s="186"/>
      <c r="ALR11" s="186"/>
      <c r="ALS11" s="186"/>
      <c r="ALT11" s="186"/>
      <c r="ALU11" s="186"/>
      <c r="ALV11" s="186"/>
      <c r="ALW11" s="186"/>
      <c r="ALX11" s="186"/>
      <c r="ALY11" s="186"/>
      <c r="ALZ11" s="186"/>
      <c r="AMA11" s="186"/>
      <c r="AMB11" s="186"/>
      <c r="AMC11" s="186"/>
      <c r="AMD11" s="186"/>
      <c r="AME11" s="186"/>
      <c r="AMF11" s="186"/>
      <c r="AMG11" s="186"/>
      <c r="AMH11" s="186"/>
      <c r="AMI11" s="186"/>
    </row>
    <row r="12" spans="1:1023" s="317" customFormat="1" x14ac:dyDescent="0.25">
      <c r="A12" s="186"/>
      <c r="B12" s="455" t="s">
        <v>174</v>
      </c>
      <c r="C12" s="456"/>
      <c r="D12" s="456"/>
      <c r="E12" s="456"/>
      <c r="F12" s="456"/>
      <c r="G12" s="456"/>
      <c r="H12" s="456"/>
      <c r="I12" s="456"/>
      <c r="J12" s="456"/>
      <c r="K12" s="456"/>
      <c r="L12" s="457"/>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6"/>
      <c r="DW12" s="186"/>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c r="FA12" s="186"/>
      <c r="FB12" s="186"/>
      <c r="FC12" s="186"/>
      <c r="FD12" s="186"/>
      <c r="FE12" s="186"/>
      <c r="FF12" s="186"/>
      <c r="FG12" s="186"/>
      <c r="FH12" s="186"/>
      <c r="FI12" s="186"/>
      <c r="FJ12" s="186"/>
      <c r="FK12" s="186"/>
      <c r="FL12" s="186"/>
      <c r="FM12" s="186"/>
      <c r="FN12" s="186"/>
      <c r="FO12" s="186"/>
      <c r="FP12" s="186"/>
      <c r="FQ12" s="186"/>
      <c r="FR12" s="186"/>
      <c r="FS12" s="186"/>
      <c r="FT12" s="186"/>
      <c r="FU12" s="186"/>
      <c r="FV12" s="186"/>
      <c r="FW12" s="186"/>
      <c r="FX12" s="186"/>
      <c r="FY12" s="186"/>
      <c r="FZ12" s="186"/>
      <c r="GA12" s="186"/>
      <c r="GB12" s="186"/>
      <c r="GC12" s="186"/>
      <c r="GD12" s="186"/>
      <c r="GE12" s="186"/>
      <c r="GF12" s="186"/>
      <c r="GG12" s="186"/>
      <c r="GH12" s="186"/>
      <c r="GI12" s="186"/>
      <c r="GJ12" s="186"/>
      <c r="GK12" s="186"/>
      <c r="GL12" s="186"/>
      <c r="GM12" s="186"/>
      <c r="GN12" s="186"/>
      <c r="GO12" s="186"/>
      <c r="GP12" s="186"/>
      <c r="GQ12" s="186"/>
      <c r="GR12" s="186"/>
      <c r="GS12" s="186"/>
      <c r="GT12" s="186"/>
      <c r="GU12" s="186"/>
      <c r="GV12" s="186"/>
      <c r="GW12" s="186"/>
      <c r="GX12" s="186"/>
      <c r="GY12" s="186"/>
      <c r="GZ12" s="186"/>
      <c r="HA12" s="186"/>
      <c r="HB12" s="186"/>
      <c r="HC12" s="186"/>
      <c r="HD12" s="186"/>
      <c r="HE12" s="186"/>
      <c r="HF12" s="186"/>
      <c r="HG12" s="186"/>
      <c r="HH12" s="186"/>
      <c r="HI12" s="186"/>
      <c r="HJ12" s="186"/>
      <c r="HK12" s="186"/>
      <c r="HL12" s="186"/>
      <c r="HM12" s="186"/>
      <c r="HN12" s="186"/>
      <c r="HO12" s="186"/>
      <c r="HP12" s="186"/>
      <c r="HQ12" s="186"/>
      <c r="HR12" s="186"/>
      <c r="HS12" s="186"/>
      <c r="HT12" s="186"/>
      <c r="HU12" s="186"/>
      <c r="HV12" s="186"/>
      <c r="HW12" s="186"/>
      <c r="HX12" s="186"/>
      <c r="HY12" s="186"/>
      <c r="HZ12" s="186"/>
      <c r="IA12" s="186"/>
      <c r="IB12" s="186"/>
      <c r="IC12" s="186"/>
      <c r="ID12" s="186"/>
      <c r="IE12" s="186"/>
      <c r="IF12" s="186"/>
      <c r="IG12" s="186"/>
      <c r="IH12" s="186"/>
      <c r="II12" s="186"/>
      <c r="IJ12" s="186"/>
      <c r="IK12" s="186"/>
      <c r="IL12" s="186"/>
      <c r="IM12" s="186"/>
      <c r="IN12" s="186"/>
      <c r="IO12" s="186"/>
      <c r="IP12" s="186"/>
      <c r="IQ12" s="186"/>
      <c r="IR12" s="186"/>
      <c r="IS12" s="186"/>
      <c r="IT12" s="186"/>
      <c r="IU12" s="186"/>
      <c r="IV12" s="186"/>
      <c r="IW12" s="186"/>
      <c r="IX12" s="186"/>
      <c r="IY12" s="186"/>
      <c r="IZ12" s="186"/>
      <c r="JA12" s="186"/>
      <c r="JB12" s="186"/>
      <c r="JC12" s="186"/>
      <c r="JD12" s="186"/>
      <c r="JE12" s="186"/>
      <c r="JF12" s="186"/>
      <c r="JG12" s="186"/>
      <c r="JH12" s="186"/>
      <c r="JI12" s="186"/>
      <c r="JJ12" s="186"/>
      <c r="JK12" s="186"/>
      <c r="JL12" s="186"/>
      <c r="JM12" s="186"/>
      <c r="JN12" s="186"/>
      <c r="JO12" s="186"/>
      <c r="JP12" s="186"/>
      <c r="JQ12" s="186"/>
      <c r="JR12" s="186"/>
      <c r="JS12" s="186"/>
      <c r="JT12" s="186"/>
      <c r="JU12" s="186"/>
      <c r="JV12" s="186"/>
      <c r="JW12" s="186"/>
      <c r="JX12" s="186"/>
      <c r="JY12" s="186"/>
      <c r="JZ12" s="186"/>
      <c r="KA12" s="186"/>
      <c r="KB12" s="186"/>
      <c r="KC12" s="186"/>
      <c r="KD12" s="186"/>
      <c r="KE12" s="186"/>
      <c r="KF12" s="186"/>
      <c r="KG12" s="186"/>
      <c r="KH12" s="186"/>
      <c r="KI12" s="186"/>
      <c r="KJ12" s="186"/>
      <c r="KK12" s="186"/>
      <c r="KL12" s="186"/>
      <c r="KM12" s="186"/>
      <c r="KN12" s="186"/>
      <c r="KO12" s="186"/>
      <c r="KP12" s="186"/>
      <c r="KQ12" s="186"/>
      <c r="KR12" s="186"/>
      <c r="KS12" s="186"/>
      <c r="KT12" s="186"/>
      <c r="KU12" s="186"/>
      <c r="KV12" s="186"/>
      <c r="KW12" s="186"/>
      <c r="KX12" s="186"/>
      <c r="KY12" s="186"/>
      <c r="KZ12" s="186"/>
      <c r="LA12" s="186"/>
      <c r="LB12" s="186"/>
      <c r="LC12" s="186"/>
      <c r="LD12" s="186"/>
      <c r="LE12" s="186"/>
      <c r="LF12" s="186"/>
      <c r="LG12" s="186"/>
      <c r="LH12" s="186"/>
      <c r="LI12" s="186"/>
      <c r="LJ12" s="186"/>
      <c r="LK12" s="186"/>
      <c r="LL12" s="186"/>
      <c r="LM12" s="186"/>
      <c r="LN12" s="186"/>
      <c r="LO12" s="186"/>
      <c r="LP12" s="186"/>
      <c r="LQ12" s="186"/>
      <c r="LR12" s="186"/>
      <c r="LS12" s="186"/>
      <c r="LT12" s="186"/>
      <c r="LU12" s="186"/>
      <c r="LV12" s="186"/>
      <c r="LW12" s="186"/>
      <c r="LX12" s="186"/>
      <c r="LY12" s="186"/>
      <c r="LZ12" s="186"/>
      <c r="MA12" s="186"/>
      <c r="MB12" s="186"/>
      <c r="MC12" s="186"/>
      <c r="MD12" s="186"/>
      <c r="ME12" s="186"/>
      <c r="MF12" s="186"/>
      <c r="MG12" s="186"/>
      <c r="MH12" s="186"/>
      <c r="MI12" s="186"/>
      <c r="MJ12" s="186"/>
      <c r="MK12" s="186"/>
      <c r="ML12" s="186"/>
      <c r="MM12" s="186"/>
      <c r="MN12" s="186"/>
      <c r="MO12" s="186"/>
      <c r="MP12" s="186"/>
      <c r="MQ12" s="186"/>
      <c r="MR12" s="186"/>
      <c r="MS12" s="186"/>
      <c r="MT12" s="186"/>
      <c r="MU12" s="186"/>
      <c r="MV12" s="186"/>
      <c r="MW12" s="186"/>
      <c r="MX12" s="186"/>
      <c r="MY12" s="186"/>
      <c r="MZ12" s="186"/>
      <c r="NA12" s="186"/>
      <c r="NB12" s="186"/>
      <c r="NC12" s="186"/>
      <c r="ND12" s="186"/>
      <c r="NE12" s="186"/>
      <c r="NF12" s="186"/>
      <c r="NG12" s="186"/>
      <c r="NH12" s="186"/>
      <c r="NI12" s="186"/>
      <c r="NJ12" s="186"/>
      <c r="NK12" s="186"/>
      <c r="NL12" s="186"/>
      <c r="NM12" s="186"/>
      <c r="NN12" s="186"/>
      <c r="NO12" s="186"/>
      <c r="NP12" s="186"/>
      <c r="NQ12" s="186"/>
      <c r="NR12" s="186"/>
      <c r="NS12" s="186"/>
      <c r="NT12" s="186"/>
      <c r="NU12" s="186"/>
      <c r="NV12" s="186"/>
      <c r="NW12" s="186"/>
      <c r="NX12" s="186"/>
      <c r="NY12" s="186"/>
      <c r="NZ12" s="186"/>
      <c r="OA12" s="186"/>
      <c r="OB12" s="186"/>
      <c r="OC12" s="186"/>
      <c r="OD12" s="186"/>
      <c r="OE12" s="186"/>
      <c r="OF12" s="186"/>
      <c r="OG12" s="186"/>
      <c r="OH12" s="186"/>
      <c r="OI12" s="186"/>
      <c r="OJ12" s="186"/>
      <c r="OK12" s="186"/>
      <c r="OL12" s="186"/>
      <c r="OM12" s="186"/>
      <c r="ON12" s="186"/>
      <c r="OO12" s="186"/>
      <c r="OP12" s="186"/>
      <c r="OQ12" s="186"/>
      <c r="OR12" s="186"/>
      <c r="OS12" s="186"/>
      <c r="OT12" s="186"/>
      <c r="OU12" s="186"/>
      <c r="OV12" s="186"/>
      <c r="OW12" s="186"/>
      <c r="OX12" s="186"/>
      <c r="OY12" s="186"/>
      <c r="OZ12" s="186"/>
      <c r="PA12" s="186"/>
      <c r="PB12" s="186"/>
      <c r="PC12" s="186"/>
      <c r="PD12" s="186"/>
      <c r="PE12" s="186"/>
      <c r="PF12" s="186"/>
      <c r="PG12" s="186"/>
      <c r="PH12" s="186"/>
      <c r="PI12" s="186"/>
      <c r="PJ12" s="186"/>
      <c r="PK12" s="186"/>
      <c r="PL12" s="186"/>
      <c r="PM12" s="186"/>
      <c r="PN12" s="186"/>
      <c r="PO12" s="186"/>
      <c r="PP12" s="186"/>
      <c r="PQ12" s="186"/>
      <c r="PR12" s="186"/>
      <c r="PS12" s="186"/>
      <c r="PT12" s="186"/>
      <c r="PU12" s="186"/>
      <c r="PV12" s="186"/>
      <c r="PW12" s="186"/>
      <c r="PX12" s="186"/>
      <c r="PY12" s="186"/>
      <c r="PZ12" s="186"/>
      <c r="QA12" s="186"/>
      <c r="QB12" s="186"/>
      <c r="QC12" s="186"/>
      <c r="QD12" s="186"/>
      <c r="QE12" s="186"/>
      <c r="QF12" s="186"/>
      <c r="QG12" s="186"/>
      <c r="QH12" s="186"/>
      <c r="QI12" s="186"/>
      <c r="QJ12" s="186"/>
      <c r="QK12" s="186"/>
      <c r="QL12" s="186"/>
      <c r="QM12" s="186"/>
      <c r="QN12" s="186"/>
      <c r="QO12" s="186"/>
      <c r="QP12" s="186"/>
      <c r="QQ12" s="186"/>
      <c r="QR12" s="186"/>
      <c r="QS12" s="186"/>
      <c r="QT12" s="186"/>
      <c r="QU12" s="186"/>
      <c r="QV12" s="186"/>
      <c r="QW12" s="186"/>
      <c r="QX12" s="186"/>
      <c r="QY12" s="186"/>
      <c r="QZ12" s="186"/>
      <c r="RA12" s="186"/>
      <c r="RB12" s="186"/>
      <c r="RC12" s="186"/>
      <c r="RD12" s="186"/>
      <c r="RE12" s="186"/>
      <c r="RF12" s="186"/>
      <c r="RG12" s="186"/>
      <c r="RH12" s="186"/>
      <c r="RI12" s="186"/>
      <c r="RJ12" s="186"/>
      <c r="RK12" s="186"/>
      <c r="RL12" s="186"/>
      <c r="RM12" s="186"/>
      <c r="RN12" s="186"/>
      <c r="RO12" s="186"/>
      <c r="RP12" s="186"/>
      <c r="RQ12" s="186"/>
      <c r="RR12" s="186"/>
      <c r="RS12" s="186"/>
      <c r="RT12" s="186"/>
      <c r="RU12" s="186"/>
      <c r="RV12" s="186"/>
      <c r="RW12" s="186"/>
      <c r="RX12" s="186"/>
      <c r="RY12" s="186"/>
      <c r="RZ12" s="186"/>
      <c r="SA12" s="186"/>
      <c r="SB12" s="186"/>
      <c r="SC12" s="186"/>
      <c r="SD12" s="186"/>
      <c r="SE12" s="186"/>
      <c r="SF12" s="186"/>
      <c r="SG12" s="186"/>
      <c r="SH12" s="186"/>
      <c r="SI12" s="186"/>
      <c r="SJ12" s="186"/>
      <c r="SK12" s="186"/>
      <c r="SL12" s="186"/>
      <c r="SM12" s="186"/>
      <c r="SN12" s="186"/>
      <c r="SO12" s="186"/>
      <c r="SP12" s="186"/>
      <c r="SQ12" s="186"/>
      <c r="SR12" s="186"/>
      <c r="SS12" s="186"/>
      <c r="ST12" s="186"/>
      <c r="SU12" s="186"/>
      <c r="SV12" s="186"/>
      <c r="SW12" s="186"/>
      <c r="SX12" s="186"/>
      <c r="SY12" s="186"/>
      <c r="SZ12" s="186"/>
      <c r="TA12" s="186"/>
      <c r="TB12" s="186"/>
      <c r="TC12" s="186"/>
      <c r="TD12" s="186"/>
      <c r="TE12" s="186"/>
      <c r="TF12" s="186"/>
      <c r="TG12" s="186"/>
      <c r="TH12" s="186"/>
      <c r="TI12" s="186"/>
      <c r="TJ12" s="186"/>
      <c r="TK12" s="186"/>
      <c r="TL12" s="186"/>
      <c r="TM12" s="186"/>
      <c r="TN12" s="186"/>
      <c r="TO12" s="186"/>
      <c r="TP12" s="186"/>
      <c r="TQ12" s="186"/>
      <c r="TR12" s="186"/>
      <c r="TS12" s="186"/>
      <c r="TT12" s="186"/>
      <c r="TU12" s="186"/>
      <c r="TV12" s="186"/>
      <c r="TW12" s="186"/>
      <c r="TX12" s="186"/>
      <c r="TY12" s="186"/>
      <c r="TZ12" s="186"/>
      <c r="UA12" s="186"/>
      <c r="UB12" s="186"/>
      <c r="UC12" s="186"/>
      <c r="UD12" s="186"/>
      <c r="UE12" s="186"/>
      <c r="UF12" s="186"/>
      <c r="UG12" s="186"/>
      <c r="UH12" s="186"/>
      <c r="UI12" s="186"/>
      <c r="UJ12" s="186"/>
      <c r="UK12" s="186"/>
      <c r="UL12" s="186"/>
      <c r="UM12" s="186"/>
      <c r="UN12" s="186"/>
      <c r="UO12" s="186"/>
      <c r="UP12" s="186"/>
      <c r="UQ12" s="186"/>
      <c r="UR12" s="186"/>
      <c r="US12" s="186"/>
      <c r="UT12" s="186"/>
      <c r="UU12" s="186"/>
      <c r="UV12" s="186"/>
      <c r="UW12" s="186"/>
      <c r="UX12" s="186"/>
      <c r="UY12" s="186"/>
      <c r="UZ12" s="186"/>
      <c r="VA12" s="186"/>
      <c r="VB12" s="186"/>
      <c r="VC12" s="186"/>
      <c r="VD12" s="186"/>
      <c r="VE12" s="186"/>
      <c r="VF12" s="186"/>
      <c r="VG12" s="186"/>
      <c r="VH12" s="186"/>
      <c r="VI12" s="186"/>
      <c r="VJ12" s="186"/>
      <c r="VK12" s="186"/>
      <c r="VL12" s="186"/>
      <c r="VM12" s="186"/>
      <c r="VN12" s="186"/>
      <c r="VO12" s="186"/>
      <c r="VP12" s="186"/>
      <c r="VQ12" s="186"/>
      <c r="VR12" s="186"/>
      <c r="VS12" s="186"/>
      <c r="VT12" s="186"/>
      <c r="VU12" s="186"/>
      <c r="VV12" s="186"/>
      <c r="VW12" s="186"/>
      <c r="VX12" s="186"/>
      <c r="VY12" s="186"/>
      <c r="VZ12" s="186"/>
      <c r="WA12" s="186"/>
      <c r="WB12" s="186"/>
      <c r="WC12" s="186"/>
      <c r="WD12" s="186"/>
      <c r="WE12" s="186"/>
      <c r="WF12" s="186"/>
      <c r="WG12" s="186"/>
      <c r="WH12" s="186"/>
      <c r="WI12" s="186"/>
      <c r="WJ12" s="186"/>
      <c r="WK12" s="186"/>
      <c r="WL12" s="186"/>
      <c r="WM12" s="186"/>
      <c r="WN12" s="186"/>
      <c r="WO12" s="186"/>
      <c r="WP12" s="186"/>
      <c r="WQ12" s="186"/>
      <c r="WR12" s="186"/>
      <c r="WS12" s="186"/>
      <c r="WT12" s="186"/>
      <c r="WU12" s="186"/>
      <c r="WV12" s="186"/>
      <c r="WW12" s="186"/>
      <c r="WX12" s="186"/>
      <c r="WY12" s="186"/>
      <c r="WZ12" s="186"/>
      <c r="XA12" s="186"/>
      <c r="XB12" s="186"/>
      <c r="XC12" s="186"/>
      <c r="XD12" s="186"/>
      <c r="XE12" s="186"/>
      <c r="XF12" s="186"/>
      <c r="XG12" s="186"/>
      <c r="XH12" s="186"/>
      <c r="XI12" s="186"/>
      <c r="XJ12" s="186"/>
      <c r="XK12" s="186"/>
      <c r="XL12" s="186"/>
      <c r="XM12" s="186"/>
      <c r="XN12" s="186"/>
      <c r="XO12" s="186"/>
      <c r="XP12" s="186"/>
      <c r="XQ12" s="186"/>
      <c r="XR12" s="186"/>
      <c r="XS12" s="186"/>
      <c r="XT12" s="186"/>
      <c r="XU12" s="186"/>
      <c r="XV12" s="186"/>
      <c r="XW12" s="186"/>
      <c r="XX12" s="186"/>
      <c r="XY12" s="186"/>
      <c r="XZ12" s="186"/>
      <c r="YA12" s="186"/>
      <c r="YB12" s="186"/>
      <c r="YC12" s="186"/>
      <c r="YD12" s="186"/>
      <c r="YE12" s="186"/>
      <c r="YF12" s="186"/>
      <c r="YG12" s="186"/>
      <c r="YH12" s="186"/>
      <c r="YI12" s="186"/>
      <c r="YJ12" s="186"/>
      <c r="YK12" s="186"/>
      <c r="YL12" s="186"/>
      <c r="YM12" s="186"/>
      <c r="YN12" s="186"/>
      <c r="YO12" s="186"/>
      <c r="YP12" s="186"/>
      <c r="YQ12" s="186"/>
      <c r="YR12" s="186"/>
      <c r="YS12" s="186"/>
      <c r="YT12" s="186"/>
      <c r="YU12" s="186"/>
      <c r="YV12" s="186"/>
      <c r="YW12" s="186"/>
      <c r="YX12" s="186"/>
      <c r="YY12" s="186"/>
      <c r="YZ12" s="186"/>
      <c r="ZA12" s="186"/>
      <c r="ZB12" s="186"/>
      <c r="ZC12" s="186"/>
      <c r="ZD12" s="186"/>
      <c r="ZE12" s="186"/>
      <c r="ZF12" s="186"/>
      <c r="ZG12" s="186"/>
      <c r="ZH12" s="186"/>
      <c r="ZI12" s="186"/>
      <c r="ZJ12" s="186"/>
      <c r="ZK12" s="186"/>
      <c r="ZL12" s="186"/>
      <c r="ZM12" s="186"/>
      <c r="ZN12" s="186"/>
      <c r="ZO12" s="186"/>
      <c r="ZP12" s="186"/>
      <c r="ZQ12" s="186"/>
      <c r="ZR12" s="186"/>
      <c r="ZS12" s="186"/>
      <c r="ZT12" s="186"/>
      <c r="ZU12" s="186"/>
      <c r="ZV12" s="186"/>
      <c r="ZW12" s="186"/>
      <c r="ZX12" s="186"/>
      <c r="ZY12" s="186"/>
      <c r="ZZ12" s="186"/>
      <c r="AAA12" s="186"/>
      <c r="AAB12" s="186"/>
      <c r="AAC12" s="186"/>
      <c r="AAD12" s="186"/>
      <c r="AAE12" s="186"/>
      <c r="AAF12" s="186"/>
      <c r="AAG12" s="186"/>
      <c r="AAH12" s="186"/>
      <c r="AAI12" s="186"/>
      <c r="AAJ12" s="186"/>
      <c r="AAK12" s="186"/>
      <c r="AAL12" s="186"/>
      <c r="AAM12" s="186"/>
      <c r="AAN12" s="186"/>
      <c r="AAO12" s="186"/>
      <c r="AAP12" s="186"/>
      <c r="AAQ12" s="186"/>
      <c r="AAR12" s="186"/>
      <c r="AAS12" s="186"/>
      <c r="AAT12" s="186"/>
      <c r="AAU12" s="186"/>
      <c r="AAV12" s="186"/>
      <c r="AAW12" s="186"/>
      <c r="AAX12" s="186"/>
      <c r="AAY12" s="186"/>
      <c r="AAZ12" s="186"/>
      <c r="ABA12" s="186"/>
      <c r="ABB12" s="186"/>
      <c r="ABC12" s="186"/>
      <c r="ABD12" s="186"/>
      <c r="ABE12" s="186"/>
      <c r="ABF12" s="186"/>
      <c r="ABG12" s="186"/>
      <c r="ABH12" s="186"/>
      <c r="ABI12" s="186"/>
      <c r="ABJ12" s="186"/>
      <c r="ABK12" s="186"/>
      <c r="ABL12" s="186"/>
      <c r="ABM12" s="186"/>
      <c r="ABN12" s="186"/>
      <c r="ABO12" s="186"/>
      <c r="ABP12" s="186"/>
      <c r="ABQ12" s="186"/>
      <c r="ABR12" s="186"/>
      <c r="ABS12" s="186"/>
      <c r="ABT12" s="186"/>
      <c r="ABU12" s="186"/>
      <c r="ABV12" s="186"/>
      <c r="ABW12" s="186"/>
      <c r="ABX12" s="186"/>
      <c r="ABY12" s="186"/>
      <c r="ABZ12" s="186"/>
      <c r="ACA12" s="186"/>
      <c r="ACB12" s="186"/>
      <c r="ACC12" s="186"/>
      <c r="ACD12" s="186"/>
      <c r="ACE12" s="186"/>
      <c r="ACF12" s="186"/>
      <c r="ACG12" s="186"/>
      <c r="ACH12" s="186"/>
      <c r="ACI12" s="186"/>
      <c r="ACJ12" s="186"/>
      <c r="ACK12" s="186"/>
      <c r="ACL12" s="186"/>
      <c r="ACM12" s="186"/>
      <c r="ACN12" s="186"/>
      <c r="ACO12" s="186"/>
      <c r="ACP12" s="186"/>
      <c r="ACQ12" s="186"/>
      <c r="ACR12" s="186"/>
      <c r="ACS12" s="186"/>
      <c r="ACT12" s="186"/>
      <c r="ACU12" s="186"/>
      <c r="ACV12" s="186"/>
      <c r="ACW12" s="186"/>
      <c r="ACX12" s="186"/>
      <c r="ACY12" s="186"/>
      <c r="ACZ12" s="186"/>
      <c r="ADA12" s="186"/>
      <c r="ADB12" s="186"/>
      <c r="ADC12" s="186"/>
      <c r="ADD12" s="186"/>
      <c r="ADE12" s="186"/>
      <c r="ADF12" s="186"/>
      <c r="ADG12" s="186"/>
      <c r="ADH12" s="186"/>
      <c r="ADI12" s="186"/>
      <c r="ADJ12" s="186"/>
      <c r="ADK12" s="186"/>
      <c r="ADL12" s="186"/>
      <c r="ADM12" s="186"/>
      <c r="ADN12" s="186"/>
      <c r="ADO12" s="186"/>
      <c r="ADP12" s="186"/>
      <c r="ADQ12" s="186"/>
      <c r="ADR12" s="186"/>
      <c r="ADS12" s="186"/>
      <c r="ADT12" s="186"/>
      <c r="ADU12" s="186"/>
      <c r="ADV12" s="186"/>
      <c r="ADW12" s="186"/>
      <c r="ADX12" s="186"/>
      <c r="ADY12" s="186"/>
      <c r="ADZ12" s="186"/>
      <c r="AEA12" s="186"/>
      <c r="AEB12" s="186"/>
      <c r="AEC12" s="186"/>
      <c r="AED12" s="186"/>
      <c r="AEE12" s="186"/>
      <c r="AEF12" s="186"/>
      <c r="AEG12" s="186"/>
      <c r="AEH12" s="186"/>
      <c r="AEI12" s="186"/>
      <c r="AEJ12" s="186"/>
      <c r="AEK12" s="186"/>
      <c r="AEL12" s="186"/>
      <c r="AEM12" s="186"/>
      <c r="AEN12" s="186"/>
      <c r="AEO12" s="186"/>
      <c r="AEP12" s="186"/>
      <c r="AEQ12" s="186"/>
      <c r="AER12" s="186"/>
      <c r="AES12" s="186"/>
      <c r="AET12" s="186"/>
      <c r="AEU12" s="186"/>
      <c r="AEV12" s="186"/>
      <c r="AEW12" s="186"/>
      <c r="AEX12" s="186"/>
      <c r="AEY12" s="186"/>
      <c r="AEZ12" s="186"/>
      <c r="AFA12" s="186"/>
      <c r="AFB12" s="186"/>
      <c r="AFC12" s="186"/>
      <c r="AFD12" s="186"/>
      <c r="AFE12" s="186"/>
      <c r="AFF12" s="186"/>
      <c r="AFG12" s="186"/>
      <c r="AFH12" s="186"/>
      <c r="AFI12" s="186"/>
      <c r="AFJ12" s="186"/>
      <c r="AFK12" s="186"/>
      <c r="AFL12" s="186"/>
      <c r="AFM12" s="186"/>
      <c r="AFN12" s="186"/>
      <c r="AFO12" s="186"/>
      <c r="AFP12" s="186"/>
      <c r="AFQ12" s="186"/>
      <c r="AFR12" s="186"/>
      <c r="AFS12" s="186"/>
      <c r="AFT12" s="186"/>
      <c r="AFU12" s="186"/>
      <c r="AFV12" s="186"/>
      <c r="AFW12" s="186"/>
      <c r="AFX12" s="186"/>
      <c r="AFY12" s="186"/>
      <c r="AFZ12" s="186"/>
      <c r="AGA12" s="186"/>
      <c r="AGB12" s="186"/>
      <c r="AGC12" s="186"/>
      <c r="AGD12" s="186"/>
      <c r="AGE12" s="186"/>
      <c r="AGF12" s="186"/>
      <c r="AGG12" s="186"/>
      <c r="AGH12" s="186"/>
      <c r="AGI12" s="186"/>
      <c r="AGJ12" s="186"/>
      <c r="AGK12" s="186"/>
      <c r="AGL12" s="186"/>
      <c r="AGM12" s="186"/>
      <c r="AGN12" s="186"/>
      <c r="AGO12" s="186"/>
      <c r="AGP12" s="186"/>
      <c r="AGQ12" s="186"/>
      <c r="AGR12" s="186"/>
      <c r="AGS12" s="186"/>
      <c r="AGT12" s="186"/>
      <c r="AGU12" s="186"/>
      <c r="AGV12" s="186"/>
      <c r="AGW12" s="186"/>
      <c r="AGX12" s="186"/>
      <c r="AGY12" s="186"/>
      <c r="AGZ12" s="186"/>
      <c r="AHA12" s="186"/>
      <c r="AHB12" s="186"/>
      <c r="AHC12" s="186"/>
      <c r="AHD12" s="186"/>
      <c r="AHE12" s="186"/>
      <c r="AHF12" s="186"/>
      <c r="AHG12" s="186"/>
      <c r="AHH12" s="186"/>
      <c r="AHI12" s="186"/>
      <c r="AHJ12" s="186"/>
      <c r="AHK12" s="186"/>
      <c r="AHL12" s="186"/>
      <c r="AHM12" s="186"/>
      <c r="AHN12" s="186"/>
      <c r="AHO12" s="186"/>
      <c r="AHP12" s="186"/>
      <c r="AHQ12" s="186"/>
      <c r="AHR12" s="186"/>
      <c r="AHS12" s="186"/>
      <c r="AHT12" s="186"/>
      <c r="AHU12" s="186"/>
      <c r="AHV12" s="186"/>
      <c r="AHW12" s="186"/>
      <c r="AHX12" s="186"/>
      <c r="AHY12" s="186"/>
      <c r="AHZ12" s="186"/>
      <c r="AIA12" s="186"/>
      <c r="AIB12" s="186"/>
      <c r="AIC12" s="186"/>
      <c r="AID12" s="186"/>
      <c r="AIE12" s="186"/>
      <c r="AIF12" s="186"/>
      <c r="AIG12" s="186"/>
      <c r="AIH12" s="186"/>
      <c r="AII12" s="186"/>
      <c r="AIJ12" s="186"/>
      <c r="AIK12" s="186"/>
      <c r="AIL12" s="186"/>
      <c r="AIM12" s="186"/>
      <c r="AIN12" s="186"/>
      <c r="AIO12" s="186"/>
      <c r="AIP12" s="186"/>
      <c r="AIQ12" s="186"/>
      <c r="AIR12" s="186"/>
      <c r="AIS12" s="186"/>
      <c r="AIT12" s="186"/>
      <c r="AIU12" s="186"/>
      <c r="AIV12" s="186"/>
      <c r="AIW12" s="186"/>
      <c r="AIX12" s="186"/>
      <c r="AIY12" s="186"/>
      <c r="AIZ12" s="186"/>
      <c r="AJA12" s="186"/>
      <c r="AJB12" s="186"/>
      <c r="AJC12" s="186"/>
      <c r="AJD12" s="186"/>
      <c r="AJE12" s="186"/>
      <c r="AJF12" s="186"/>
      <c r="AJG12" s="186"/>
      <c r="AJH12" s="186"/>
      <c r="AJI12" s="186"/>
      <c r="AJJ12" s="186"/>
      <c r="AJK12" s="186"/>
      <c r="AJL12" s="186"/>
      <c r="AJM12" s="186"/>
      <c r="AJN12" s="186"/>
      <c r="AJO12" s="186"/>
      <c r="AJP12" s="186"/>
      <c r="AJQ12" s="186"/>
      <c r="AJR12" s="186"/>
      <c r="AJS12" s="186"/>
      <c r="AJT12" s="186"/>
      <c r="AJU12" s="186"/>
      <c r="AJV12" s="186"/>
      <c r="AJW12" s="186"/>
      <c r="AJX12" s="186"/>
      <c r="AJY12" s="186"/>
      <c r="AJZ12" s="186"/>
      <c r="AKA12" s="186"/>
      <c r="AKB12" s="186"/>
      <c r="AKC12" s="186"/>
      <c r="AKD12" s="186"/>
      <c r="AKE12" s="186"/>
      <c r="AKF12" s="186"/>
      <c r="AKG12" s="186"/>
      <c r="AKH12" s="186"/>
      <c r="AKI12" s="186"/>
      <c r="AKJ12" s="186"/>
      <c r="AKK12" s="186"/>
      <c r="AKL12" s="186"/>
      <c r="AKM12" s="186"/>
      <c r="AKN12" s="186"/>
      <c r="AKO12" s="186"/>
      <c r="AKP12" s="186"/>
      <c r="AKQ12" s="186"/>
      <c r="AKR12" s="186"/>
      <c r="AKS12" s="186"/>
      <c r="AKT12" s="186"/>
      <c r="AKU12" s="186"/>
      <c r="AKV12" s="186"/>
      <c r="AKW12" s="186"/>
      <c r="AKX12" s="186"/>
      <c r="AKY12" s="186"/>
      <c r="AKZ12" s="186"/>
      <c r="ALA12" s="186"/>
      <c r="ALB12" s="186"/>
      <c r="ALC12" s="186"/>
      <c r="ALD12" s="186"/>
      <c r="ALE12" s="186"/>
      <c r="ALF12" s="186"/>
      <c r="ALG12" s="186"/>
      <c r="ALH12" s="186"/>
      <c r="ALI12" s="186"/>
      <c r="ALJ12" s="186"/>
      <c r="ALK12" s="186"/>
      <c r="ALL12" s="186"/>
      <c r="ALM12" s="186"/>
      <c r="ALN12" s="186"/>
      <c r="ALO12" s="186"/>
      <c r="ALP12" s="186"/>
      <c r="ALQ12" s="186"/>
      <c r="ALR12" s="186"/>
      <c r="ALS12" s="186"/>
      <c r="ALT12" s="186"/>
      <c r="ALU12" s="186"/>
      <c r="ALV12" s="186"/>
      <c r="ALW12" s="186"/>
      <c r="ALX12" s="186"/>
      <c r="ALY12" s="186"/>
      <c r="ALZ12" s="186"/>
      <c r="AMA12" s="186"/>
      <c r="AMB12" s="186"/>
      <c r="AMC12" s="186"/>
      <c r="AMD12" s="186"/>
      <c r="AME12" s="186"/>
      <c r="AMF12" s="186"/>
      <c r="AMG12" s="186"/>
      <c r="AMH12" s="186"/>
      <c r="AMI12" s="186"/>
    </row>
    <row r="13" spans="1:1023" s="317" customFormat="1" x14ac:dyDescent="0.25">
      <c r="A13" s="186"/>
      <c r="B13" s="458" t="s">
        <v>433</v>
      </c>
      <c r="C13" s="459"/>
      <c r="D13" s="459"/>
      <c r="E13" s="459"/>
      <c r="F13" s="459"/>
      <c r="G13" s="459"/>
      <c r="H13" s="459"/>
      <c r="I13" s="459"/>
      <c r="J13" s="459"/>
      <c r="K13" s="459"/>
      <c r="L13" s="460"/>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c r="DG13" s="186"/>
      <c r="DH13" s="186"/>
      <c r="DI13" s="186"/>
      <c r="DJ13" s="186"/>
      <c r="DK13" s="186"/>
      <c r="DL13" s="186"/>
      <c r="DM13" s="186"/>
      <c r="DN13" s="186"/>
      <c r="DO13" s="186"/>
      <c r="DP13" s="186"/>
      <c r="DQ13" s="186"/>
      <c r="DR13" s="186"/>
      <c r="DS13" s="186"/>
      <c r="DT13" s="186"/>
      <c r="DU13" s="186"/>
      <c r="DV13" s="186"/>
      <c r="DW13" s="186"/>
      <c r="DX13" s="186"/>
      <c r="DY13" s="186"/>
      <c r="DZ13" s="186"/>
      <c r="EA13" s="186"/>
      <c r="EB13" s="186"/>
      <c r="EC13" s="186"/>
      <c r="ED13" s="186"/>
      <c r="EE13" s="186"/>
      <c r="EF13" s="186"/>
      <c r="EG13" s="186"/>
      <c r="EH13" s="186"/>
      <c r="EI13" s="186"/>
      <c r="EJ13" s="186"/>
      <c r="EK13" s="186"/>
      <c r="EL13" s="186"/>
      <c r="EM13" s="186"/>
      <c r="EN13" s="186"/>
      <c r="EO13" s="186"/>
      <c r="EP13" s="186"/>
      <c r="EQ13" s="186"/>
      <c r="ER13" s="186"/>
      <c r="ES13" s="186"/>
      <c r="ET13" s="186"/>
      <c r="EU13" s="186"/>
      <c r="EV13" s="186"/>
      <c r="EW13" s="186"/>
      <c r="EX13" s="186"/>
      <c r="EY13" s="186"/>
      <c r="EZ13" s="186"/>
      <c r="FA13" s="186"/>
      <c r="FB13" s="186"/>
      <c r="FC13" s="186"/>
      <c r="FD13" s="186"/>
      <c r="FE13" s="186"/>
      <c r="FF13" s="186"/>
      <c r="FG13" s="186"/>
      <c r="FH13" s="186"/>
      <c r="FI13" s="186"/>
      <c r="FJ13" s="186"/>
      <c r="FK13" s="186"/>
      <c r="FL13" s="186"/>
      <c r="FM13" s="186"/>
      <c r="FN13" s="186"/>
      <c r="FO13" s="186"/>
      <c r="FP13" s="186"/>
      <c r="FQ13" s="186"/>
      <c r="FR13" s="186"/>
      <c r="FS13" s="186"/>
      <c r="FT13" s="186"/>
      <c r="FU13" s="186"/>
      <c r="FV13" s="186"/>
      <c r="FW13" s="186"/>
      <c r="FX13" s="186"/>
      <c r="FY13" s="186"/>
      <c r="FZ13" s="186"/>
      <c r="GA13" s="186"/>
      <c r="GB13" s="186"/>
      <c r="GC13" s="186"/>
      <c r="GD13" s="186"/>
      <c r="GE13" s="186"/>
      <c r="GF13" s="186"/>
      <c r="GG13" s="186"/>
      <c r="GH13" s="186"/>
      <c r="GI13" s="186"/>
      <c r="GJ13" s="186"/>
      <c r="GK13" s="186"/>
      <c r="GL13" s="186"/>
      <c r="GM13" s="186"/>
      <c r="GN13" s="186"/>
      <c r="GO13" s="186"/>
      <c r="GP13" s="186"/>
      <c r="GQ13" s="186"/>
      <c r="GR13" s="186"/>
      <c r="GS13" s="186"/>
      <c r="GT13" s="186"/>
      <c r="GU13" s="186"/>
      <c r="GV13" s="186"/>
      <c r="GW13" s="186"/>
      <c r="GX13" s="186"/>
      <c r="GY13" s="186"/>
      <c r="GZ13" s="186"/>
      <c r="HA13" s="186"/>
      <c r="HB13" s="186"/>
      <c r="HC13" s="186"/>
      <c r="HD13" s="186"/>
      <c r="HE13" s="186"/>
      <c r="HF13" s="186"/>
      <c r="HG13" s="186"/>
      <c r="HH13" s="186"/>
      <c r="HI13" s="186"/>
      <c r="HJ13" s="186"/>
      <c r="HK13" s="186"/>
      <c r="HL13" s="186"/>
      <c r="HM13" s="186"/>
      <c r="HN13" s="186"/>
      <c r="HO13" s="186"/>
      <c r="HP13" s="186"/>
      <c r="HQ13" s="186"/>
      <c r="HR13" s="186"/>
      <c r="HS13" s="186"/>
      <c r="HT13" s="186"/>
      <c r="HU13" s="186"/>
      <c r="HV13" s="186"/>
      <c r="HW13" s="186"/>
      <c r="HX13" s="186"/>
      <c r="HY13" s="186"/>
      <c r="HZ13" s="186"/>
      <c r="IA13" s="186"/>
      <c r="IB13" s="186"/>
      <c r="IC13" s="186"/>
      <c r="ID13" s="186"/>
      <c r="IE13" s="186"/>
      <c r="IF13" s="186"/>
      <c r="IG13" s="186"/>
      <c r="IH13" s="186"/>
      <c r="II13" s="186"/>
      <c r="IJ13" s="186"/>
      <c r="IK13" s="186"/>
      <c r="IL13" s="186"/>
      <c r="IM13" s="186"/>
      <c r="IN13" s="186"/>
      <c r="IO13" s="186"/>
      <c r="IP13" s="186"/>
      <c r="IQ13" s="186"/>
      <c r="IR13" s="186"/>
      <c r="IS13" s="186"/>
      <c r="IT13" s="186"/>
      <c r="IU13" s="186"/>
      <c r="IV13" s="186"/>
      <c r="IW13" s="186"/>
      <c r="IX13" s="186"/>
      <c r="IY13" s="186"/>
      <c r="IZ13" s="186"/>
      <c r="JA13" s="186"/>
      <c r="JB13" s="186"/>
      <c r="JC13" s="186"/>
      <c r="JD13" s="186"/>
      <c r="JE13" s="186"/>
      <c r="JF13" s="186"/>
      <c r="JG13" s="186"/>
      <c r="JH13" s="186"/>
      <c r="JI13" s="186"/>
      <c r="JJ13" s="186"/>
      <c r="JK13" s="186"/>
      <c r="JL13" s="186"/>
      <c r="JM13" s="186"/>
      <c r="JN13" s="186"/>
      <c r="JO13" s="186"/>
      <c r="JP13" s="186"/>
      <c r="JQ13" s="186"/>
      <c r="JR13" s="186"/>
      <c r="JS13" s="186"/>
      <c r="JT13" s="186"/>
      <c r="JU13" s="186"/>
      <c r="JV13" s="186"/>
      <c r="JW13" s="186"/>
      <c r="JX13" s="186"/>
      <c r="JY13" s="186"/>
      <c r="JZ13" s="186"/>
      <c r="KA13" s="186"/>
      <c r="KB13" s="186"/>
      <c r="KC13" s="186"/>
      <c r="KD13" s="186"/>
      <c r="KE13" s="186"/>
      <c r="KF13" s="186"/>
      <c r="KG13" s="186"/>
      <c r="KH13" s="186"/>
      <c r="KI13" s="186"/>
      <c r="KJ13" s="186"/>
      <c r="KK13" s="186"/>
      <c r="KL13" s="186"/>
      <c r="KM13" s="186"/>
      <c r="KN13" s="186"/>
      <c r="KO13" s="186"/>
      <c r="KP13" s="186"/>
      <c r="KQ13" s="186"/>
      <c r="KR13" s="186"/>
      <c r="KS13" s="186"/>
      <c r="KT13" s="186"/>
      <c r="KU13" s="186"/>
      <c r="KV13" s="186"/>
      <c r="KW13" s="186"/>
      <c r="KX13" s="186"/>
      <c r="KY13" s="186"/>
      <c r="KZ13" s="186"/>
      <c r="LA13" s="186"/>
      <c r="LB13" s="186"/>
      <c r="LC13" s="186"/>
      <c r="LD13" s="186"/>
      <c r="LE13" s="186"/>
      <c r="LF13" s="186"/>
      <c r="LG13" s="186"/>
      <c r="LH13" s="186"/>
      <c r="LI13" s="186"/>
      <c r="LJ13" s="186"/>
      <c r="LK13" s="186"/>
      <c r="LL13" s="186"/>
      <c r="LM13" s="186"/>
      <c r="LN13" s="186"/>
      <c r="LO13" s="186"/>
      <c r="LP13" s="186"/>
      <c r="LQ13" s="186"/>
      <c r="LR13" s="186"/>
      <c r="LS13" s="186"/>
      <c r="LT13" s="186"/>
      <c r="LU13" s="186"/>
      <c r="LV13" s="186"/>
      <c r="LW13" s="186"/>
      <c r="LX13" s="186"/>
      <c r="LY13" s="186"/>
      <c r="LZ13" s="186"/>
      <c r="MA13" s="186"/>
      <c r="MB13" s="186"/>
      <c r="MC13" s="186"/>
      <c r="MD13" s="186"/>
      <c r="ME13" s="186"/>
      <c r="MF13" s="186"/>
      <c r="MG13" s="186"/>
      <c r="MH13" s="186"/>
      <c r="MI13" s="186"/>
      <c r="MJ13" s="186"/>
      <c r="MK13" s="186"/>
      <c r="ML13" s="186"/>
      <c r="MM13" s="186"/>
      <c r="MN13" s="186"/>
      <c r="MO13" s="186"/>
      <c r="MP13" s="186"/>
      <c r="MQ13" s="186"/>
      <c r="MR13" s="186"/>
      <c r="MS13" s="186"/>
      <c r="MT13" s="186"/>
      <c r="MU13" s="186"/>
      <c r="MV13" s="186"/>
      <c r="MW13" s="186"/>
      <c r="MX13" s="186"/>
      <c r="MY13" s="186"/>
      <c r="MZ13" s="186"/>
      <c r="NA13" s="186"/>
      <c r="NB13" s="186"/>
      <c r="NC13" s="186"/>
      <c r="ND13" s="186"/>
      <c r="NE13" s="186"/>
      <c r="NF13" s="186"/>
      <c r="NG13" s="186"/>
      <c r="NH13" s="186"/>
      <c r="NI13" s="186"/>
      <c r="NJ13" s="186"/>
      <c r="NK13" s="186"/>
      <c r="NL13" s="186"/>
      <c r="NM13" s="186"/>
      <c r="NN13" s="186"/>
      <c r="NO13" s="186"/>
      <c r="NP13" s="186"/>
      <c r="NQ13" s="186"/>
      <c r="NR13" s="186"/>
      <c r="NS13" s="186"/>
      <c r="NT13" s="186"/>
      <c r="NU13" s="186"/>
      <c r="NV13" s="186"/>
      <c r="NW13" s="186"/>
      <c r="NX13" s="186"/>
      <c r="NY13" s="186"/>
      <c r="NZ13" s="186"/>
      <c r="OA13" s="186"/>
      <c r="OB13" s="186"/>
      <c r="OC13" s="186"/>
      <c r="OD13" s="186"/>
      <c r="OE13" s="186"/>
      <c r="OF13" s="186"/>
      <c r="OG13" s="186"/>
      <c r="OH13" s="186"/>
      <c r="OI13" s="186"/>
      <c r="OJ13" s="186"/>
      <c r="OK13" s="186"/>
      <c r="OL13" s="186"/>
      <c r="OM13" s="186"/>
      <c r="ON13" s="186"/>
      <c r="OO13" s="186"/>
      <c r="OP13" s="186"/>
      <c r="OQ13" s="186"/>
      <c r="OR13" s="186"/>
      <c r="OS13" s="186"/>
      <c r="OT13" s="186"/>
      <c r="OU13" s="186"/>
      <c r="OV13" s="186"/>
      <c r="OW13" s="186"/>
      <c r="OX13" s="186"/>
      <c r="OY13" s="186"/>
      <c r="OZ13" s="186"/>
      <c r="PA13" s="186"/>
      <c r="PB13" s="186"/>
      <c r="PC13" s="186"/>
      <c r="PD13" s="186"/>
      <c r="PE13" s="186"/>
      <c r="PF13" s="186"/>
      <c r="PG13" s="186"/>
      <c r="PH13" s="186"/>
      <c r="PI13" s="186"/>
      <c r="PJ13" s="186"/>
      <c r="PK13" s="186"/>
      <c r="PL13" s="186"/>
      <c r="PM13" s="186"/>
      <c r="PN13" s="186"/>
      <c r="PO13" s="186"/>
      <c r="PP13" s="186"/>
      <c r="PQ13" s="186"/>
      <c r="PR13" s="186"/>
      <c r="PS13" s="186"/>
      <c r="PT13" s="186"/>
      <c r="PU13" s="186"/>
      <c r="PV13" s="186"/>
      <c r="PW13" s="186"/>
      <c r="PX13" s="186"/>
      <c r="PY13" s="186"/>
      <c r="PZ13" s="186"/>
      <c r="QA13" s="186"/>
      <c r="QB13" s="186"/>
      <c r="QC13" s="186"/>
      <c r="QD13" s="186"/>
      <c r="QE13" s="186"/>
      <c r="QF13" s="186"/>
      <c r="QG13" s="186"/>
      <c r="QH13" s="186"/>
      <c r="QI13" s="186"/>
      <c r="QJ13" s="186"/>
      <c r="QK13" s="186"/>
      <c r="QL13" s="186"/>
      <c r="QM13" s="186"/>
      <c r="QN13" s="186"/>
      <c r="QO13" s="186"/>
      <c r="QP13" s="186"/>
      <c r="QQ13" s="186"/>
      <c r="QR13" s="186"/>
      <c r="QS13" s="186"/>
      <c r="QT13" s="186"/>
      <c r="QU13" s="186"/>
      <c r="QV13" s="186"/>
      <c r="QW13" s="186"/>
      <c r="QX13" s="186"/>
      <c r="QY13" s="186"/>
      <c r="QZ13" s="186"/>
      <c r="RA13" s="186"/>
      <c r="RB13" s="186"/>
      <c r="RC13" s="186"/>
      <c r="RD13" s="186"/>
      <c r="RE13" s="186"/>
      <c r="RF13" s="186"/>
      <c r="RG13" s="186"/>
      <c r="RH13" s="186"/>
      <c r="RI13" s="186"/>
      <c r="RJ13" s="186"/>
      <c r="RK13" s="186"/>
      <c r="RL13" s="186"/>
      <c r="RM13" s="186"/>
      <c r="RN13" s="186"/>
      <c r="RO13" s="186"/>
      <c r="RP13" s="186"/>
      <c r="RQ13" s="186"/>
      <c r="RR13" s="186"/>
      <c r="RS13" s="186"/>
      <c r="RT13" s="186"/>
      <c r="RU13" s="186"/>
      <c r="RV13" s="186"/>
      <c r="RW13" s="186"/>
      <c r="RX13" s="186"/>
      <c r="RY13" s="186"/>
      <c r="RZ13" s="186"/>
      <c r="SA13" s="186"/>
      <c r="SB13" s="186"/>
      <c r="SC13" s="186"/>
      <c r="SD13" s="186"/>
      <c r="SE13" s="186"/>
      <c r="SF13" s="186"/>
      <c r="SG13" s="186"/>
      <c r="SH13" s="186"/>
      <c r="SI13" s="186"/>
      <c r="SJ13" s="186"/>
      <c r="SK13" s="186"/>
      <c r="SL13" s="186"/>
      <c r="SM13" s="186"/>
      <c r="SN13" s="186"/>
      <c r="SO13" s="186"/>
      <c r="SP13" s="186"/>
      <c r="SQ13" s="186"/>
      <c r="SR13" s="186"/>
      <c r="SS13" s="186"/>
      <c r="ST13" s="186"/>
      <c r="SU13" s="186"/>
      <c r="SV13" s="186"/>
      <c r="SW13" s="186"/>
      <c r="SX13" s="186"/>
      <c r="SY13" s="186"/>
      <c r="SZ13" s="186"/>
      <c r="TA13" s="186"/>
      <c r="TB13" s="186"/>
      <c r="TC13" s="186"/>
      <c r="TD13" s="186"/>
      <c r="TE13" s="186"/>
      <c r="TF13" s="186"/>
      <c r="TG13" s="186"/>
      <c r="TH13" s="186"/>
      <c r="TI13" s="186"/>
      <c r="TJ13" s="186"/>
      <c r="TK13" s="186"/>
      <c r="TL13" s="186"/>
      <c r="TM13" s="186"/>
      <c r="TN13" s="186"/>
      <c r="TO13" s="186"/>
      <c r="TP13" s="186"/>
      <c r="TQ13" s="186"/>
      <c r="TR13" s="186"/>
      <c r="TS13" s="186"/>
      <c r="TT13" s="186"/>
      <c r="TU13" s="186"/>
      <c r="TV13" s="186"/>
      <c r="TW13" s="186"/>
      <c r="TX13" s="186"/>
      <c r="TY13" s="186"/>
      <c r="TZ13" s="186"/>
      <c r="UA13" s="186"/>
      <c r="UB13" s="186"/>
      <c r="UC13" s="186"/>
      <c r="UD13" s="186"/>
      <c r="UE13" s="186"/>
      <c r="UF13" s="186"/>
      <c r="UG13" s="186"/>
      <c r="UH13" s="186"/>
      <c r="UI13" s="186"/>
      <c r="UJ13" s="186"/>
      <c r="UK13" s="186"/>
      <c r="UL13" s="186"/>
      <c r="UM13" s="186"/>
      <c r="UN13" s="186"/>
      <c r="UO13" s="186"/>
      <c r="UP13" s="186"/>
      <c r="UQ13" s="186"/>
      <c r="UR13" s="186"/>
      <c r="US13" s="186"/>
      <c r="UT13" s="186"/>
      <c r="UU13" s="186"/>
      <c r="UV13" s="186"/>
      <c r="UW13" s="186"/>
      <c r="UX13" s="186"/>
      <c r="UY13" s="186"/>
      <c r="UZ13" s="186"/>
      <c r="VA13" s="186"/>
      <c r="VB13" s="186"/>
      <c r="VC13" s="186"/>
      <c r="VD13" s="186"/>
      <c r="VE13" s="186"/>
      <c r="VF13" s="186"/>
      <c r="VG13" s="186"/>
      <c r="VH13" s="186"/>
      <c r="VI13" s="186"/>
      <c r="VJ13" s="186"/>
      <c r="VK13" s="186"/>
      <c r="VL13" s="186"/>
      <c r="VM13" s="186"/>
      <c r="VN13" s="186"/>
      <c r="VO13" s="186"/>
      <c r="VP13" s="186"/>
      <c r="VQ13" s="186"/>
      <c r="VR13" s="186"/>
      <c r="VS13" s="186"/>
      <c r="VT13" s="186"/>
      <c r="VU13" s="186"/>
      <c r="VV13" s="186"/>
      <c r="VW13" s="186"/>
      <c r="VX13" s="186"/>
      <c r="VY13" s="186"/>
      <c r="VZ13" s="186"/>
      <c r="WA13" s="186"/>
      <c r="WB13" s="186"/>
      <c r="WC13" s="186"/>
      <c r="WD13" s="186"/>
      <c r="WE13" s="186"/>
      <c r="WF13" s="186"/>
      <c r="WG13" s="186"/>
      <c r="WH13" s="186"/>
      <c r="WI13" s="186"/>
      <c r="WJ13" s="186"/>
      <c r="WK13" s="186"/>
      <c r="WL13" s="186"/>
      <c r="WM13" s="186"/>
      <c r="WN13" s="186"/>
      <c r="WO13" s="186"/>
      <c r="WP13" s="186"/>
      <c r="WQ13" s="186"/>
      <c r="WR13" s="186"/>
      <c r="WS13" s="186"/>
      <c r="WT13" s="186"/>
      <c r="WU13" s="186"/>
      <c r="WV13" s="186"/>
      <c r="WW13" s="186"/>
      <c r="WX13" s="186"/>
      <c r="WY13" s="186"/>
      <c r="WZ13" s="186"/>
      <c r="XA13" s="186"/>
      <c r="XB13" s="186"/>
      <c r="XC13" s="186"/>
      <c r="XD13" s="186"/>
      <c r="XE13" s="186"/>
      <c r="XF13" s="186"/>
      <c r="XG13" s="186"/>
      <c r="XH13" s="186"/>
      <c r="XI13" s="186"/>
      <c r="XJ13" s="186"/>
      <c r="XK13" s="186"/>
      <c r="XL13" s="186"/>
      <c r="XM13" s="186"/>
      <c r="XN13" s="186"/>
      <c r="XO13" s="186"/>
      <c r="XP13" s="186"/>
      <c r="XQ13" s="186"/>
      <c r="XR13" s="186"/>
      <c r="XS13" s="186"/>
      <c r="XT13" s="186"/>
      <c r="XU13" s="186"/>
      <c r="XV13" s="186"/>
      <c r="XW13" s="186"/>
      <c r="XX13" s="186"/>
      <c r="XY13" s="186"/>
      <c r="XZ13" s="186"/>
      <c r="YA13" s="186"/>
      <c r="YB13" s="186"/>
      <c r="YC13" s="186"/>
      <c r="YD13" s="186"/>
      <c r="YE13" s="186"/>
      <c r="YF13" s="186"/>
      <c r="YG13" s="186"/>
      <c r="YH13" s="186"/>
      <c r="YI13" s="186"/>
      <c r="YJ13" s="186"/>
      <c r="YK13" s="186"/>
      <c r="YL13" s="186"/>
      <c r="YM13" s="186"/>
      <c r="YN13" s="186"/>
      <c r="YO13" s="186"/>
      <c r="YP13" s="186"/>
      <c r="YQ13" s="186"/>
      <c r="YR13" s="186"/>
      <c r="YS13" s="186"/>
      <c r="YT13" s="186"/>
      <c r="YU13" s="186"/>
      <c r="YV13" s="186"/>
      <c r="YW13" s="186"/>
      <c r="YX13" s="186"/>
      <c r="YY13" s="186"/>
      <c r="YZ13" s="186"/>
      <c r="ZA13" s="186"/>
      <c r="ZB13" s="186"/>
      <c r="ZC13" s="186"/>
      <c r="ZD13" s="186"/>
      <c r="ZE13" s="186"/>
      <c r="ZF13" s="186"/>
      <c r="ZG13" s="186"/>
      <c r="ZH13" s="186"/>
      <c r="ZI13" s="186"/>
      <c r="ZJ13" s="186"/>
      <c r="ZK13" s="186"/>
      <c r="ZL13" s="186"/>
      <c r="ZM13" s="186"/>
      <c r="ZN13" s="186"/>
      <c r="ZO13" s="186"/>
      <c r="ZP13" s="186"/>
      <c r="ZQ13" s="186"/>
      <c r="ZR13" s="186"/>
      <c r="ZS13" s="186"/>
      <c r="ZT13" s="186"/>
      <c r="ZU13" s="186"/>
      <c r="ZV13" s="186"/>
      <c r="ZW13" s="186"/>
      <c r="ZX13" s="186"/>
      <c r="ZY13" s="186"/>
      <c r="ZZ13" s="186"/>
      <c r="AAA13" s="186"/>
      <c r="AAB13" s="186"/>
      <c r="AAC13" s="186"/>
      <c r="AAD13" s="186"/>
      <c r="AAE13" s="186"/>
      <c r="AAF13" s="186"/>
      <c r="AAG13" s="186"/>
      <c r="AAH13" s="186"/>
      <c r="AAI13" s="186"/>
      <c r="AAJ13" s="186"/>
      <c r="AAK13" s="186"/>
      <c r="AAL13" s="186"/>
      <c r="AAM13" s="186"/>
      <c r="AAN13" s="186"/>
      <c r="AAO13" s="186"/>
      <c r="AAP13" s="186"/>
      <c r="AAQ13" s="186"/>
      <c r="AAR13" s="186"/>
      <c r="AAS13" s="186"/>
      <c r="AAT13" s="186"/>
      <c r="AAU13" s="186"/>
      <c r="AAV13" s="186"/>
      <c r="AAW13" s="186"/>
      <c r="AAX13" s="186"/>
      <c r="AAY13" s="186"/>
      <c r="AAZ13" s="186"/>
      <c r="ABA13" s="186"/>
      <c r="ABB13" s="186"/>
      <c r="ABC13" s="186"/>
      <c r="ABD13" s="186"/>
      <c r="ABE13" s="186"/>
      <c r="ABF13" s="186"/>
      <c r="ABG13" s="186"/>
      <c r="ABH13" s="186"/>
      <c r="ABI13" s="186"/>
      <c r="ABJ13" s="186"/>
      <c r="ABK13" s="186"/>
      <c r="ABL13" s="186"/>
      <c r="ABM13" s="186"/>
      <c r="ABN13" s="186"/>
      <c r="ABO13" s="186"/>
      <c r="ABP13" s="186"/>
      <c r="ABQ13" s="186"/>
      <c r="ABR13" s="186"/>
      <c r="ABS13" s="186"/>
      <c r="ABT13" s="186"/>
      <c r="ABU13" s="186"/>
      <c r="ABV13" s="186"/>
      <c r="ABW13" s="186"/>
      <c r="ABX13" s="186"/>
      <c r="ABY13" s="186"/>
      <c r="ABZ13" s="186"/>
      <c r="ACA13" s="186"/>
      <c r="ACB13" s="186"/>
      <c r="ACC13" s="186"/>
      <c r="ACD13" s="186"/>
      <c r="ACE13" s="186"/>
      <c r="ACF13" s="186"/>
      <c r="ACG13" s="186"/>
      <c r="ACH13" s="186"/>
      <c r="ACI13" s="186"/>
      <c r="ACJ13" s="186"/>
      <c r="ACK13" s="186"/>
      <c r="ACL13" s="186"/>
      <c r="ACM13" s="186"/>
      <c r="ACN13" s="186"/>
      <c r="ACO13" s="186"/>
      <c r="ACP13" s="186"/>
      <c r="ACQ13" s="186"/>
      <c r="ACR13" s="186"/>
      <c r="ACS13" s="186"/>
      <c r="ACT13" s="186"/>
      <c r="ACU13" s="186"/>
      <c r="ACV13" s="186"/>
      <c r="ACW13" s="186"/>
      <c r="ACX13" s="186"/>
      <c r="ACY13" s="186"/>
      <c r="ACZ13" s="186"/>
      <c r="ADA13" s="186"/>
      <c r="ADB13" s="186"/>
      <c r="ADC13" s="186"/>
      <c r="ADD13" s="186"/>
      <c r="ADE13" s="186"/>
      <c r="ADF13" s="186"/>
      <c r="ADG13" s="186"/>
      <c r="ADH13" s="186"/>
      <c r="ADI13" s="186"/>
      <c r="ADJ13" s="186"/>
      <c r="ADK13" s="186"/>
      <c r="ADL13" s="186"/>
      <c r="ADM13" s="186"/>
      <c r="ADN13" s="186"/>
      <c r="ADO13" s="186"/>
      <c r="ADP13" s="186"/>
      <c r="ADQ13" s="186"/>
      <c r="ADR13" s="186"/>
      <c r="ADS13" s="186"/>
      <c r="ADT13" s="186"/>
      <c r="ADU13" s="186"/>
      <c r="ADV13" s="186"/>
      <c r="ADW13" s="186"/>
      <c r="ADX13" s="186"/>
      <c r="ADY13" s="186"/>
      <c r="ADZ13" s="186"/>
      <c r="AEA13" s="186"/>
      <c r="AEB13" s="186"/>
      <c r="AEC13" s="186"/>
      <c r="AED13" s="186"/>
      <c r="AEE13" s="186"/>
      <c r="AEF13" s="186"/>
      <c r="AEG13" s="186"/>
      <c r="AEH13" s="186"/>
      <c r="AEI13" s="186"/>
      <c r="AEJ13" s="186"/>
      <c r="AEK13" s="186"/>
      <c r="AEL13" s="186"/>
      <c r="AEM13" s="186"/>
      <c r="AEN13" s="186"/>
      <c r="AEO13" s="186"/>
      <c r="AEP13" s="186"/>
      <c r="AEQ13" s="186"/>
      <c r="AER13" s="186"/>
      <c r="AES13" s="186"/>
      <c r="AET13" s="186"/>
      <c r="AEU13" s="186"/>
      <c r="AEV13" s="186"/>
      <c r="AEW13" s="186"/>
      <c r="AEX13" s="186"/>
      <c r="AEY13" s="186"/>
      <c r="AEZ13" s="186"/>
      <c r="AFA13" s="186"/>
      <c r="AFB13" s="186"/>
      <c r="AFC13" s="186"/>
      <c r="AFD13" s="186"/>
      <c r="AFE13" s="186"/>
      <c r="AFF13" s="186"/>
      <c r="AFG13" s="186"/>
      <c r="AFH13" s="186"/>
      <c r="AFI13" s="186"/>
      <c r="AFJ13" s="186"/>
      <c r="AFK13" s="186"/>
      <c r="AFL13" s="186"/>
      <c r="AFM13" s="186"/>
      <c r="AFN13" s="186"/>
      <c r="AFO13" s="186"/>
      <c r="AFP13" s="186"/>
      <c r="AFQ13" s="186"/>
      <c r="AFR13" s="186"/>
      <c r="AFS13" s="186"/>
      <c r="AFT13" s="186"/>
      <c r="AFU13" s="186"/>
      <c r="AFV13" s="186"/>
      <c r="AFW13" s="186"/>
      <c r="AFX13" s="186"/>
      <c r="AFY13" s="186"/>
      <c r="AFZ13" s="186"/>
      <c r="AGA13" s="186"/>
      <c r="AGB13" s="186"/>
      <c r="AGC13" s="186"/>
      <c r="AGD13" s="186"/>
      <c r="AGE13" s="186"/>
      <c r="AGF13" s="186"/>
      <c r="AGG13" s="186"/>
      <c r="AGH13" s="186"/>
      <c r="AGI13" s="186"/>
      <c r="AGJ13" s="186"/>
      <c r="AGK13" s="186"/>
      <c r="AGL13" s="186"/>
      <c r="AGM13" s="186"/>
      <c r="AGN13" s="186"/>
      <c r="AGO13" s="186"/>
      <c r="AGP13" s="186"/>
      <c r="AGQ13" s="186"/>
      <c r="AGR13" s="186"/>
      <c r="AGS13" s="186"/>
      <c r="AGT13" s="186"/>
      <c r="AGU13" s="186"/>
      <c r="AGV13" s="186"/>
      <c r="AGW13" s="186"/>
      <c r="AGX13" s="186"/>
      <c r="AGY13" s="186"/>
      <c r="AGZ13" s="186"/>
      <c r="AHA13" s="186"/>
      <c r="AHB13" s="186"/>
      <c r="AHC13" s="186"/>
      <c r="AHD13" s="186"/>
      <c r="AHE13" s="186"/>
      <c r="AHF13" s="186"/>
      <c r="AHG13" s="186"/>
      <c r="AHH13" s="186"/>
      <c r="AHI13" s="186"/>
      <c r="AHJ13" s="186"/>
      <c r="AHK13" s="186"/>
      <c r="AHL13" s="186"/>
      <c r="AHM13" s="186"/>
      <c r="AHN13" s="186"/>
      <c r="AHO13" s="186"/>
      <c r="AHP13" s="186"/>
      <c r="AHQ13" s="186"/>
      <c r="AHR13" s="186"/>
      <c r="AHS13" s="186"/>
      <c r="AHT13" s="186"/>
      <c r="AHU13" s="186"/>
      <c r="AHV13" s="186"/>
      <c r="AHW13" s="186"/>
      <c r="AHX13" s="186"/>
      <c r="AHY13" s="186"/>
      <c r="AHZ13" s="186"/>
      <c r="AIA13" s="186"/>
      <c r="AIB13" s="186"/>
      <c r="AIC13" s="186"/>
      <c r="AID13" s="186"/>
      <c r="AIE13" s="186"/>
      <c r="AIF13" s="186"/>
      <c r="AIG13" s="186"/>
      <c r="AIH13" s="186"/>
      <c r="AII13" s="186"/>
      <c r="AIJ13" s="186"/>
      <c r="AIK13" s="186"/>
      <c r="AIL13" s="186"/>
      <c r="AIM13" s="186"/>
      <c r="AIN13" s="186"/>
      <c r="AIO13" s="186"/>
      <c r="AIP13" s="186"/>
      <c r="AIQ13" s="186"/>
      <c r="AIR13" s="186"/>
      <c r="AIS13" s="186"/>
      <c r="AIT13" s="186"/>
      <c r="AIU13" s="186"/>
      <c r="AIV13" s="186"/>
      <c r="AIW13" s="186"/>
      <c r="AIX13" s="186"/>
      <c r="AIY13" s="186"/>
      <c r="AIZ13" s="186"/>
      <c r="AJA13" s="186"/>
      <c r="AJB13" s="186"/>
      <c r="AJC13" s="186"/>
      <c r="AJD13" s="186"/>
      <c r="AJE13" s="186"/>
      <c r="AJF13" s="186"/>
      <c r="AJG13" s="186"/>
      <c r="AJH13" s="186"/>
      <c r="AJI13" s="186"/>
      <c r="AJJ13" s="186"/>
      <c r="AJK13" s="186"/>
      <c r="AJL13" s="186"/>
      <c r="AJM13" s="186"/>
      <c r="AJN13" s="186"/>
      <c r="AJO13" s="186"/>
      <c r="AJP13" s="186"/>
      <c r="AJQ13" s="186"/>
      <c r="AJR13" s="186"/>
      <c r="AJS13" s="186"/>
      <c r="AJT13" s="186"/>
      <c r="AJU13" s="186"/>
      <c r="AJV13" s="186"/>
      <c r="AJW13" s="186"/>
      <c r="AJX13" s="186"/>
      <c r="AJY13" s="186"/>
      <c r="AJZ13" s="186"/>
      <c r="AKA13" s="186"/>
      <c r="AKB13" s="186"/>
      <c r="AKC13" s="186"/>
      <c r="AKD13" s="186"/>
      <c r="AKE13" s="186"/>
      <c r="AKF13" s="186"/>
      <c r="AKG13" s="186"/>
      <c r="AKH13" s="186"/>
      <c r="AKI13" s="186"/>
      <c r="AKJ13" s="186"/>
      <c r="AKK13" s="186"/>
      <c r="AKL13" s="186"/>
      <c r="AKM13" s="186"/>
      <c r="AKN13" s="186"/>
      <c r="AKO13" s="186"/>
      <c r="AKP13" s="186"/>
      <c r="AKQ13" s="186"/>
      <c r="AKR13" s="186"/>
      <c r="AKS13" s="186"/>
      <c r="AKT13" s="186"/>
      <c r="AKU13" s="186"/>
      <c r="AKV13" s="186"/>
      <c r="AKW13" s="186"/>
      <c r="AKX13" s="186"/>
      <c r="AKY13" s="186"/>
      <c r="AKZ13" s="186"/>
      <c r="ALA13" s="186"/>
      <c r="ALB13" s="186"/>
      <c r="ALC13" s="186"/>
      <c r="ALD13" s="186"/>
      <c r="ALE13" s="186"/>
      <c r="ALF13" s="186"/>
      <c r="ALG13" s="186"/>
      <c r="ALH13" s="186"/>
      <c r="ALI13" s="186"/>
      <c r="ALJ13" s="186"/>
      <c r="ALK13" s="186"/>
      <c r="ALL13" s="186"/>
      <c r="ALM13" s="186"/>
      <c r="ALN13" s="186"/>
      <c r="ALO13" s="186"/>
      <c r="ALP13" s="186"/>
      <c r="ALQ13" s="186"/>
      <c r="ALR13" s="186"/>
      <c r="ALS13" s="186"/>
      <c r="ALT13" s="186"/>
      <c r="ALU13" s="186"/>
      <c r="ALV13" s="186"/>
      <c r="ALW13" s="186"/>
      <c r="ALX13" s="186"/>
      <c r="ALY13" s="186"/>
      <c r="ALZ13" s="186"/>
      <c r="AMA13" s="186"/>
      <c r="AMB13" s="186"/>
      <c r="AMC13" s="186"/>
      <c r="AMD13" s="186"/>
      <c r="AME13" s="186"/>
      <c r="AMF13" s="186"/>
      <c r="AMG13" s="186"/>
      <c r="AMH13" s="186"/>
      <c r="AMI13" s="186"/>
    </row>
    <row r="14" spans="1:1023" s="317" customFormat="1" x14ac:dyDescent="0.25">
      <c r="A14" s="186"/>
      <c r="B14" s="458" t="s">
        <v>175</v>
      </c>
      <c r="C14" s="459"/>
      <c r="D14" s="459"/>
      <c r="E14" s="459"/>
      <c r="F14" s="459"/>
      <c r="G14" s="459"/>
      <c r="H14" s="459"/>
      <c r="I14" s="459"/>
      <c r="J14" s="459"/>
      <c r="K14" s="459"/>
      <c r="L14" s="460"/>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c r="DG14" s="186"/>
      <c r="DH14" s="186"/>
      <c r="DI14" s="186"/>
      <c r="DJ14" s="186"/>
      <c r="DK14" s="186"/>
      <c r="DL14" s="186"/>
      <c r="DM14" s="186"/>
      <c r="DN14" s="186"/>
      <c r="DO14" s="186"/>
      <c r="DP14" s="186"/>
      <c r="DQ14" s="186"/>
      <c r="DR14" s="186"/>
      <c r="DS14" s="186"/>
      <c r="DT14" s="186"/>
      <c r="DU14" s="186"/>
      <c r="DV14" s="186"/>
      <c r="DW14" s="186"/>
      <c r="DX14" s="186"/>
      <c r="DY14" s="186"/>
      <c r="DZ14" s="186"/>
      <c r="EA14" s="186"/>
      <c r="EB14" s="186"/>
      <c r="EC14" s="186"/>
      <c r="ED14" s="186"/>
      <c r="EE14" s="186"/>
      <c r="EF14" s="186"/>
      <c r="EG14" s="186"/>
      <c r="EH14" s="186"/>
      <c r="EI14" s="186"/>
      <c r="EJ14" s="186"/>
      <c r="EK14" s="186"/>
      <c r="EL14" s="186"/>
      <c r="EM14" s="186"/>
      <c r="EN14" s="186"/>
      <c r="EO14" s="186"/>
      <c r="EP14" s="186"/>
      <c r="EQ14" s="186"/>
      <c r="ER14" s="186"/>
      <c r="ES14" s="186"/>
      <c r="ET14" s="186"/>
      <c r="EU14" s="186"/>
      <c r="EV14" s="186"/>
      <c r="EW14" s="186"/>
      <c r="EX14" s="186"/>
      <c r="EY14" s="186"/>
      <c r="EZ14" s="186"/>
      <c r="FA14" s="186"/>
      <c r="FB14" s="186"/>
      <c r="FC14" s="186"/>
      <c r="FD14" s="186"/>
      <c r="FE14" s="186"/>
      <c r="FF14" s="186"/>
      <c r="FG14" s="186"/>
      <c r="FH14" s="186"/>
      <c r="FI14" s="186"/>
      <c r="FJ14" s="186"/>
      <c r="FK14" s="186"/>
      <c r="FL14" s="186"/>
      <c r="FM14" s="186"/>
      <c r="FN14" s="186"/>
      <c r="FO14" s="186"/>
      <c r="FP14" s="186"/>
      <c r="FQ14" s="186"/>
      <c r="FR14" s="186"/>
      <c r="FS14" s="186"/>
      <c r="FT14" s="186"/>
      <c r="FU14" s="186"/>
      <c r="FV14" s="186"/>
      <c r="FW14" s="186"/>
      <c r="FX14" s="186"/>
      <c r="FY14" s="186"/>
      <c r="FZ14" s="186"/>
      <c r="GA14" s="186"/>
      <c r="GB14" s="186"/>
      <c r="GC14" s="186"/>
      <c r="GD14" s="186"/>
      <c r="GE14" s="186"/>
      <c r="GF14" s="186"/>
      <c r="GG14" s="186"/>
      <c r="GH14" s="186"/>
      <c r="GI14" s="186"/>
      <c r="GJ14" s="186"/>
      <c r="GK14" s="186"/>
      <c r="GL14" s="186"/>
      <c r="GM14" s="186"/>
      <c r="GN14" s="186"/>
      <c r="GO14" s="186"/>
      <c r="GP14" s="186"/>
      <c r="GQ14" s="186"/>
      <c r="GR14" s="186"/>
      <c r="GS14" s="186"/>
      <c r="GT14" s="186"/>
      <c r="GU14" s="186"/>
      <c r="GV14" s="186"/>
      <c r="GW14" s="186"/>
      <c r="GX14" s="186"/>
      <c r="GY14" s="186"/>
      <c r="GZ14" s="186"/>
      <c r="HA14" s="186"/>
      <c r="HB14" s="186"/>
      <c r="HC14" s="186"/>
      <c r="HD14" s="186"/>
      <c r="HE14" s="186"/>
      <c r="HF14" s="186"/>
      <c r="HG14" s="186"/>
      <c r="HH14" s="186"/>
      <c r="HI14" s="186"/>
      <c r="HJ14" s="186"/>
      <c r="HK14" s="186"/>
      <c r="HL14" s="186"/>
      <c r="HM14" s="186"/>
      <c r="HN14" s="186"/>
      <c r="HO14" s="186"/>
      <c r="HP14" s="186"/>
      <c r="HQ14" s="186"/>
      <c r="HR14" s="186"/>
      <c r="HS14" s="186"/>
      <c r="HT14" s="186"/>
      <c r="HU14" s="186"/>
      <c r="HV14" s="186"/>
      <c r="HW14" s="186"/>
      <c r="HX14" s="186"/>
      <c r="HY14" s="186"/>
      <c r="HZ14" s="186"/>
      <c r="IA14" s="186"/>
      <c r="IB14" s="186"/>
      <c r="IC14" s="186"/>
      <c r="ID14" s="186"/>
      <c r="IE14" s="186"/>
      <c r="IF14" s="186"/>
      <c r="IG14" s="186"/>
      <c r="IH14" s="186"/>
      <c r="II14" s="186"/>
      <c r="IJ14" s="186"/>
      <c r="IK14" s="186"/>
      <c r="IL14" s="186"/>
      <c r="IM14" s="186"/>
      <c r="IN14" s="186"/>
      <c r="IO14" s="186"/>
      <c r="IP14" s="186"/>
      <c r="IQ14" s="186"/>
      <c r="IR14" s="186"/>
      <c r="IS14" s="186"/>
      <c r="IT14" s="186"/>
      <c r="IU14" s="186"/>
      <c r="IV14" s="186"/>
      <c r="IW14" s="186"/>
      <c r="IX14" s="186"/>
      <c r="IY14" s="186"/>
      <c r="IZ14" s="186"/>
      <c r="JA14" s="186"/>
      <c r="JB14" s="186"/>
      <c r="JC14" s="186"/>
      <c r="JD14" s="186"/>
      <c r="JE14" s="186"/>
      <c r="JF14" s="186"/>
      <c r="JG14" s="186"/>
      <c r="JH14" s="186"/>
      <c r="JI14" s="186"/>
      <c r="JJ14" s="186"/>
      <c r="JK14" s="186"/>
      <c r="JL14" s="186"/>
      <c r="JM14" s="186"/>
      <c r="JN14" s="186"/>
      <c r="JO14" s="186"/>
      <c r="JP14" s="186"/>
      <c r="JQ14" s="186"/>
      <c r="JR14" s="186"/>
      <c r="JS14" s="186"/>
      <c r="JT14" s="186"/>
      <c r="JU14" s="186"/>
      <c r="JV14" s="186"/>
      <c r="JW14" s="186"/>
      <c r="JX14" s="186"/>
      <c r="JY14" s="186"/>
      <c r="JZ14" s="186"/>
      <c r="KA14" s="186"/>
      <c r="KB14" s="186"/>
      <c r="KC14" s="186"/>
      <c r="KD14" s="186"/>
      <c r="KE14" s="186"/>
      <c r="KF14" s="186"/>
      <c r="KG14" s="186"/>
      <c r="KH14" s="186"/>
      <c r="KI14" s="186"/>
      <c r="KJ14" s="186"/>
      <c r="KK14" s="186"/>
      <c r="KL14" s="186"/>
      <c r="KM14" s="186"/>
      <c r="KN14" s="186"/>
      <c r="KO14" s="186"/>
      <c r="KP14" s="186"/>
      <c r="KQ14" s="186"/>
      <c r="KR14" s="186"/>
      <c r="KS14" s="186"/>
      <c r="KT14" s="186"/>
      <c r="KU14" s="186"/>
      <c r="KV14" s="186"/>
      <c r="KW14" s="186"/>
      <c r="KX14" s="186"/>
      <c r="KY14" s="186"/>
      <c r="KZ14" s="186"/>
      <c r="LA14" s="186"/>
      <c r="LB14" s="186"/>
      <c r="LC14" s="186"/>
      <c r="LD14" s="186"/>
      <c r="LE14" s="186"/>
      <c r="LF14" s="186"/>
      <c r="LG14" s="186"/>
      <c r="LH14" s="186"/>
      <c r="LI14" s="186"/>
      <c r="LJ14" s="186"/>
      <c r="LK14" s="186"/>
      <c r="LL14" s="186"/>
      <c r="LM14" s="186"/>
      <c r="LN14" s="186"/>
      <c r="LO14" s="186"/>
      <c r="LP14" s="186"/>
      <c r="LQ14" s="186"/>
      <c r="LR14" s="186"/>
      <c r="LS14" s="186"/>
      <c r="LT14" s="186"/>
      <c r="LU14" s="186"/>
      <c r="LV14" s="186"/>
      <c r="LW14" s="186"/>
      <c r="LX14" s="186"/>
      <c r="LY14" s="186"/>
      <c r="LZ14" s="186"/>
      <c r="MA14" s="186"/>
      <c r="MB14" s="186"/>
      <c r="MC14" s="186"/>
      <c r="MD14" s="186"/>
      <c r="ME14" s="186"/>
      <c r="MF14" s="186"/>
      <c r="MG14" s="186"/>
      <c r="MH14" s="186"/>
      <c r="MI14" s="186"/>
      <c r="MJ14" s="186"/>
      <c r="MK14" s="186"/>
      <c r="ML14" s="186"/>
      <c r="MM14" s="186"/>
      <c r="MN14" s="186"/>
      <c r="MO14" s="186"/>
      <c r="MP14" s="186"/>
      <c r="MQ14" s="186"/>
      <c r="MR14" s="186"/>
      <c r="MS14" s="186"/>
      <c r="MT14" s="186"/>
      <c r="MU14" s="186"/>
      <c r="MV14" s="186"/>
      <c r="MW14" s="186"/>
      <c r="MX14" s="186"/>
      <c r="MY14" s="186"/>
      <c r="MZ14" s="186"/>
      <c r="NA14" s="186"/>
      <c r="NB14" s="186"/>
      <c r="NC14" s="186"/>
      <c r="ND14" s="186"/>
      <c r="NE14" s="186"/>
      <c r="NF14" s="186"/>
      <c r="NG14" s="186"/>
      <c r="NH14" s="186"/>
      <c r="NI14" s="186"/>
      <c r="NJ14" s="186"/>
      <c r="NK14" s="186"/>
      <c r="NL14" s="186"/>
      <c r="NM14" s="186"/>
      <c r="NN14" s="186"/>
      <c r="NO14" s="186"/>
      <c r="NP14" s="186"/>
      <c r="NQ14" s="186"/>
      <c r="NR14" s="186"/>
      <c r="NS14" s="186"/>
      <c r="NT14" s="186"/>
      <c r="NU14" s="186"/>
      <c r="NV14" s="186"/>
      <c r="NW14" s="186"/>
      <c r="NX14" s="186"/>
      <c r="NY14" s="186"/>
      <c r="NZ14" s="186"/>
      <c r="OA14" s="186"/>
      <c r="OB14" s="186"/>
      <c r="OC14" s="186"/>
      <c r="OD14" s="186"/>
      <c r="OE14" s="186"/>
      <c r="OF14" s="186"/>
      <c r="OG14" s="186"/>
      <c r="OH14" s="186"/>
      <c r="OI14" s="186"/>
      <c r="OJ14" s="186"/>
      <c r="OK14" s="186"/>
      <c r="OL14" s="186"/>
      <c r="OM14" s="186"/>
      <c r="ON14" s="186"/>
      <c r="OO14" s="186"/>
      <c r="OP14" s="186"/>
      <c r="OQ14" s="186"/>
      <c r="OR14" s="186"/>
      <c r="OS14" s="186"/>
      <c r="OT14" s="186"/>
      <c r="OU14" s="186"/>
      <c r="OV14" s="186"/>
      <c r="OW14" s="186"/>
      <c r="OX14" s="186"/>
      <c r="OY14" s="186"/>
      <c r="OZ14" s="186"/>
      <c r="PA14" s="186"/>
      <c r="PB14" s="186"/>
      <c r="PC14" s="186"/>
      <c r="PD14" s="186"/>
      <c r="PE14" s="186"/>
      <c r="PF14" s="186"/>
      <c r="PG14" s="186"/>
      <c r="PH14" s="186"/>
      <c r="PI14" s="186"/>
      <c r="PJ14" s="186"/>
      <c r="PK14" s="186"/>
      <c r="PL14" s="186"/>
      <c r="PM14" s="186"/>
      <c r="PN14" s="186"/>
      <c r="PO14" s="186"/>
      <c r="PP14" s="186"/>
      <c r="PQ14" s="186"/>
      <c r="PR14" s="186"/>
      <c r="PS14" s="186"/>
      <c r="PT14" s="186"/>
      <c r="PU14" s="186"/>
      <c r="PV14" s="186"/>
      <c r="PW14" s="186"/>
      <c r="PX14" s="186"/>
      <c r="PY14" s="186"/>
      <c r="PZ14" s="186"/>
      <c r="QA14" s="186"/>
      <c r="QB14" s="186"/>
      <c r="QC14" s="186"/>
      <c r="QD14" s="186"/>
      <c r="QE14" s="186"/>
      <c r="QF14" s="186"/>
      <c r="QG14" s="186"/>
      <c r="QH14" s="186"/>
      <c r="QI14" s="186"/>
      <c r="QJ14" s="186"/>
      <c r="QK14" s="186"/>
      <c r="QL14" s="186"/>
      <c r="QM14" s="186"/>
      <c r="QN14" s="186"/>
      <c r="QO14" s="186"/>
      <c r="QP14" s="186"/>
      <c r="QQ14" s="186"/>
      <c r="QR14" s="186"/>
      <c r="QS14" s="186"/>
      <c r="QT14" s="186"/>
      <c r="QU14" s="186"/>
      <c r="QV14" s="186"/>
      <c r="QW14" s="186"/>
      <c r="QX14" s="186"/>
      <c r="QY14" s="186"/>
      <c r="QZ14" s="186"/>
      <c r="RA14" s="186"/>
      <c r="RB14" s="186"/>
      <c r="RC14" s="186"/>
      <c r="RD14" s="186"/>
      <c r="RE14" s="186"/>
      <c r="RF14" s="186"/>
      <c r="RG14" s="186"/>
      <c r="RH14" s="186"/>
      <c r="RI14" s="186"/>
      <c r="RJ14" s="186"/>
      <c r="RK14" s="186"/>
      <c r="RL14" s="186"/>
      <c r="RM14" s="186"/>
      <c r="RN14" s="186"/>
      <c r="RO14" s="186"/>
      <c r="RP14" s="186"/>
      <c r="RQ14" s="186"/>
      <c r="RR14" s="186"/>
      <c r="RS14" s="186"/>
      <c r="RT14" s="186"/>
      <c r="RU14" s="186"/>
      <c r="RV14" s="186"/>
      <c r="RW14" s="186"/>
      <c r="RX14" s="186"/>
      <c r="RY14" s="186"/>
      <c r="RZ14" s="186"/>
      <c r="SA14" s="186"/>
      <c r="SB14" s="186"/>
      <c r="SC14" s="186"/>
      <c r="SD14" s="186"/>
      <c r="SE14" s="186"/>
      <c r="SF14" s="186"/>
      <c r="SG14" s="186"/>
      <c r="SH14" s="186"/>
      <c r="SI14" s="186"/>
      <c r="SJ14" s="186"/>
      <c r="SK14" s="186"/>
      <c r="SL14" s="186"/>
      <c r="SM14" s="186"/>
      <c r="SN14" s="186"/>
      <c r="SO14" s="186"/>
      <c r="SP14" s="186"/>
      <c r="SQ14" s="186"/>
      <c r="SR14" s="186"/>
      <c r="SS14" s="186"/>
      <c r="ST14" s="186"/>
      <c r="SU14" s="186"/>
      <c r="SV14" s="186"/>
      <c r="SW14" s="186"/>
      <c r="SX14" s="186"/>
      <c r="SY14" s="186"/>
      <c r="SZ14" s="186"/>
      <c r="TA14" s="186"/>
      <c r="TB14" s="186"/>
      <c r="TC14" s="186"/>
      <c r="TD14" s="186"/>
      <c r="TE14" s="186"/>
      <c r="TF14" s="186"/>
      <c r="TG14" s="186"/>
      <c r="TH14" s="186"/>
      <c r="TI14" s="186"/>
      <c r="TJ14" s="186"/>
      <c r="TK14" s="186"/>
      <c r="TL14" s="186"/>
      <c r="TM14" s="186"/>
      <c r="TN14" s="186"/>
      <c r="TO14" s="186"/>
      <c r="TP14" s="186"/>
      <c r="TQ14" s="186"/>
      <c r="TR14" s="186"/>
      <c r="TS14" s="186"/>
      <c r="TT14" s="186"/>
      <c r="TU14" s="186"/>
      <c r="TV14" s="186"/>
      <c r="TW14" s="186"/>
      <c r="TX14" s="186"/>
      <c r="TY14" s="186"/>
      <c r="TZ14" s="186"/>
      <c r="UA14" s="186"/>
      <c r="UB14" s="186"/>
      <c r="UC14" s="186"/>
      <c r="UD14" s="186"/>
      <c r="UE14" s="186"/>
      <c r="UF14" s="186"/>
      <c r="UG14" s="186"/>
      <c r="UH14" s="186"/>
      <c r="UI14" s="186"/>
      <c r="UJ14" s="186"/>
      <c r="UK14" s="186"/>
      <c r="UL14" s="186"/>
      <c r="UM14" s="186"/>
      <c r="UN14" s="186"/>
      <c r="UO14" s="186"/>
      <c r="UP14" s="186"/>
      <c r="UQ14" s="186"/>
      <c r="UR14" s="186"/>
      <c r="US14" s="186"/>
      <c r="UT14" s="186"/>
      <c r="UU14" s="186"/>
      <c r="UV14" s="186"/>
      <c r="UW14" s="186"/>
      <c r="UX14" s="186"/>
      <c r="UY14" s="186"/>
      <c r="UZ14" s="186"/>
      <c r="VA14" s="186"/>
      <c r="VB14" s="186"/>
      <c r="VC14" s="186"/>
      <c r="VD14" s="186"/>
      <c r="VE14" s="186"/>
      <c r="VF14" s="186"/>
      <c r="VG14" s="186"/>
      <c r="VH14" s="186"/>
      <c r="VI14" s="186"/>
      <c r="VJ14" s="186"/>
      <c r="VK14" s="186"/>
      <c r="VL14" s="186"/>
      <c r="VM14" s="186"/>
      <c r="VN14" s="186"/>
      <c r="VO14" s="186"/>
      <c r="VP14" s="186"/>
      <c r="VQ14" s="186"/>
      <c r="VR14" s="186"/>
      <c r="VS14" s="186"/>
      <c r="VT14" s="186"/>
      <c r="VU14" s="186"/>
      <c r="VV14" s="186"/>
      <c r="VW14" s="186"/>
      <c r="VX14" s="186"/>
      <c r="VY14" s="186"/>
      <c r="VZ14" s="186"/>
      <c r="WA14" s="186"/>
      <c r="WB14" s="186"/>
      <c r="WC14" s="186"/>
      <c r="WD14" s="186"/>
      <c r="WE14" s="186"/>
      <c r="WF14" s="186"/>
      <c r="WG14" s="186"/>
      <c r="WH14" s="186"/>
      <c r="WI14" s="186"/>
      <c r="WJ14" s="186"/>
      <c r="WK14" s="186"/>
      <c r="WL14" s="186"/>
      <c r="WM14" s="186"/>
      <c r="WN14" s="186"/>
      <c r="WO14" s="186"/>
      <c r="WP14" s="186"/>
      <c r="WQ14" s="186"/>
      <c r="WR14" s="186"/>
      <c r="WS14" s="186"/>
      <c r="WT14" s="186"/>
      <c r="WU14" s="186"/>
      <c r="WV14" s="186"/>
      <c r="WW14" s="186"/>
      <c r="WX14" s="186"/>
      <c r="WY14" s="186"/>
      <c r="WZ14" s="186"/>
      <c r="XA14" s="186"/>
      <c r="XB14" s="186"/>
      <c r="XC14" s="186"/>
      <c r="XD14" s="186"/>
      <c r="XE14" s="186"/>
      <c r="XF14" s="186"/>
      <c r="XG14" s="186"/>
      <c r="XH14" s="186"/>
      <c r="XI14" s="186"/>
      <c r="XJ14" s="186"/>
      <c r="XK14" s="186"/>
      <c r="XL14" s="186"/>
      <c r="XM14" s="186"/>
      <c r="XN14" s="186"/>
      <c r="XO14" s="186"/>
      <c r="XP14" s="186"/>
      <c r="XQ14" s="186"/>
      <c r="XR14" s="186"/>
      <c r="XS14" s="186"/>
      <c r="XT14" s="186"/>
      <c r="XU14" s="186"/>
      <c r="XV14" s="186"/>
      <c r="XW14" s="186"/>
      <c r="XX14" s="186"/>
      <c r="XY14" s="186"/>
      <c r="XZ14" s="186"/>
      <c r="YA14" s="186"/>
      <c r="YB14" s="186"/>
      <c r="YC14" s="186"/>
      <c r="YD14" s="186"/>
      <c r="YE14" s="186"/>
      <c r="YF14" s="186"/>
      <c r="YG14" s="186"/>
      <c r="YH14" s="186"/>
      <c r="YI14" s="186"/>
      <c r="YJ14" s="186"/>
      <c r="YK14" s="186"/>
      <c r="YL14" s="186"/>
      <c r="YM14" s="186"/>
      <c r="YN14" s="186"/>
      <c r="YO14" s="186"/>
      <c r="YP14" s="186"/>
      <c r="YQ14" s="186"/>
      <c r="YR14" s="186"/>
      <c r="YS14" s="186"/>
      <c r="YT14" s="186"/>
      <c r="YU14" s="186"/>
      <c r="YV14" s="186"/>
      <c r="YW14" s="186"/>
      <c r="YX14" s="186"/>
      <c r="YY14" s="186"/>
      <c r="YZ14" s="186"/>
      <c r="ZA14" s="186"/>
      <c r="ZB14" s="186"/>
      <c r="ZC14" s="186"/>
      <c r="ZD14" s="186"/>
      <c r="ZE14" s="186"/>
      <c r="ZF14" s="186"/>
      <c r="ZG14" s="186"/>
      <c r="ZH14" s="186"/>
      <c r="ZI14" s="186"/>
      <c r="ZJ14" s="186"/>
      <c r="ZK14" s="186"/>
      <c r="ZL14" s="186"/>
      <c r="ZM14" s="186"/>
      <c r="ZN14" s="186"/>
      <c r="ZO14" s="186"/>
      <c r="ZP14" s="186"/>
      <c r="ZQ14" s="186"/>
      <c r="ZR14" s="186"/>
      <c r="ZS14" s="186"/>
      <c r="ZT14" s="186"/>
      <c r="ZU14" s="186"/>
      <c r="ZV14" s="186"/>
      <c r="ZW14" s="186"/>
      <c r="ZX14" s="186"/>
      <c r="ZY14" s="186"/>
      <c r="ZZ14" s="186"/>
      <c r="AAA14" s="186"/>
      <c r="AAB14" s="186"/>
      <c r="AAC14" s="186"/>
      <c r="AAD14" s="186"/>
      <c r="AAE14" s="186"/>
      <c r="AAF14" s="186"/>
      <c r="AAG14" s="186"/>
      <c r="AAH14" s="186"/>
      <c r="AAI14" s="186"/>
      <c r="AAJ14" s="186"/>
      <c r="AAK14" s="186"/>
      <c r="AAL14" s="186"/>
      <c r="AAM14" s="186"/>
      <c r="AAN14" s="186"/>
      <c r="AAO14" s="186"/>
      <c r="AAP14" s="186"/>
      <c r="AAQ14" s="186"/>
      <c r="AAR14" s="186"/>
      <c r="AAS14" s="186"/>
      <c r="AAT14" s="186"/>
      <c r="AAU14" s="186"/>
      <c r="AAV14" s="186"/>
      <c r="AAW14" s="186"/>
      <c r="AAX14" s="186"/>
      <c r="AAY14" s="186"/>
      <c r="AAZ14" s="186"/>
      <c r="ABA14" s="186"/>
      <c r="ABB14" s="186"/>
      <c r="ABC14" s="186"/>
      <c r="ABD14" s="186"/>
      <c r="ABE14" s="186"/>
      <c r="ABF14" s="186"/>
      <c r="ABG14" s="186"/>
      <c r="ABH14" s="186"/>
      <c r="ABI14" s="186"/>
      <c r="ABJ14" s="186"/>
      <c r="ABK14" s="186"/>
      <c r="ABL14" s="186"/>
      <c r="ABM14" s="186"/>
      <c r="ABN14" s="186"/>
      <c r="ABO14" s="186"/>
      <c r="ABP14" s="186"/>
      <c r="ABQ14" s="186"/>
      <c r="ABR14" s="186"/>
      <c r="ABS14" s="186"/>
      <c r="ABT14" s="186"/>
      <c r="ABU14" s="186"/>
      <c r="ABV14" s="186"/>
      <c r="ABW14" s="186"/>
      <c r="ABX14" s="186"/>
      <c r="ABY14" s="186"/>
      <c r="ABZ14" s="186"/>
      <c r="ACA14" s="186"/>
      <c r="ACB14" s="186"/>
      <c r="ACC14" s="186"/>
      <c r="ACD14" s="186"/>
      <c r="ACE14" s="186"/>
      <c r="ACF14" s="186"/>
      <c r="ACG14" s="186"/>
      <c r="ACH14" s="186"/>
      <c r="ACI14" s="186"/>
      <c r="ACJ14" s="186"/>
      <c r="ACK14" s="186"/>
      <c r="ACL14" s="186"/>
      <c r="ACM14" s="186"/>
      <c r="ACN14" s="186"/>
      <c r="ACO14" s="186"/>
      <c r="ACP14" s="186"/>
      <c r="ACQ14" s="186"/>
      <c r="ACR14" s="186"/>
      <c r="ACS14" s="186"/>
      <c r="ACT14" s="186"/>
      <c r="ACU14" s="186"/>
      <c r="ACV14" s="186"/>
      <c r="ACW14" s="186"/>
      <c r="ACX14" s="186"/>
      <c r="ACY14" s="186"/>
      <c r="ACZ14" s="186"/>
      <c r="ADA14" s="186"/>
      <c r="ADB14" s="186"/>
      <c r="ADC14" s="186"/>
      <c r="ADD14" s="186"/>
      <c r="ADE14" s="186"/>
      <c r="ADF14" s="186"/>
      <c r="ADG14" s="186"/>
      <c r="ADH14" s="186"/>
      <c r="ADI14" s="186"/>
      <c r="ADJ14" s="186"/>
      <c r="ADK14" s="186"/>
      <c r="ADL14" s="186"/>
      <c r="ADM14" s="186"/>
      <c r="ADN14" s="186"/>
      <c r="ADO14" s="186"/>
      <c r="ADP14" s="186"/>
      <c r="ADQ14" s="186"/>
      <c r="ADR14" s="186"/>
      <c r="ADS14" s="186"/>
      <c r="ADT14" s="186"/>
      <c r="ADU14" s="186"/>
      <c r="ADV14" s="186"/>
      <c r="ADW14" s="186"/>
      <c r="ADX14" s="186"/>
      <c r="ADY14" s="186"/>
      <c r="ADZ14" s="186"/>
      <c r="AEA14" s="186"/>
      <c r="AEB14" s="186"/>
      <c r="AEC14" s="186"/>
      <c r="AED14" s="186"/>
      <c r="AEE14" s="186"/>
      <c r="AEF14" s="186"/>
      <c r="AEG14" s="186"/>
      <c r="AEH14" s="186"/>
      <c r="AEI14" s="186"/>
      <c r="AEJ14" s="186"/>
      <c r="AEK14" s="186"/>
      <c r="AEL14" s="186"/>
      <c r="AEM14" s="186"/>
      <c r="AEN14" s="186"/>
      <c r="AEO14" s="186"/>
      <c r="AEP14" s="186"/>
      <c r="AEQ14" s="186"/>
      <c r="AER14" s="186"/>
      <c r="AES14" s="186"/>
      <c r="AET14" s="186"/>
      <c r="AEU14" s="186"/>
      <c r="AEV14" s="186"/>
      <c r="AEW14" s="186"/>
      <c r="AEX14" s="186"/>
      <c r="AEY14" s="186"/>
      <c r="AEZ14" s="186"/>
      <c r="AFA14" s="186"/>
      <c r="AFB14" s="186"/>
      <c r="AFC14" s="186"/>
      <c r="AFD14" s="186"/>
      <c r="AFE14" s="186"/>
      <c r="AFF14" s="186"/>
      <c r="AFG14" s="186"/>
      <c r="AFH14" s="186"/>
      <c r="AFI14" s="186"/>
      <c r="AFJ14" s="186"/>
      <c r="AFK14" s="186"/>
      <c r="AFL14" s="186"/>
      <c r="AFM14" s="186"/>
      <c r="AFN14" s="186"/>
      <c r="AFO14" s="186"/>
      <c r="AFP14" s="186"/>
      <c r="AFQ14" s="186"/>
      <c r="AFR14" s="186"/>
      <c r="AFS14" s="186"/>
      <c r="AFT14" s="186"/>
      <c r="AFU14" s="186"/>
      <c r="AFV14" s="186"/>
      <c r="AFW14" s="186"/>
      <c r="AFX14" s="186"/>
      <c r="AFY14" s="186"/>
      <c r="AFZ14" s="186"/>
      <c r="AGA14" s="186"/>
      <c r="AGB14" s="186"/>
      <c r="AGC14" s="186"/>
      <c r="AGD14" s="186"/>
      <c r="AGE14" s="186"/>
      <c r="AGF14" s="186"/>
      <c r="AGG14" s="186"/>
      <c r="AGH14" s="186"/>
      <c r="AGI14" s="186"/>
      <c r="AGJ14" s="186"/>
      <c r="AGK14" s="186"/>
      <c r="AGL14" s="186"/>
      <c r="AGM14" s="186"/>
      <c r="AGN14" s="186"/>
      <c r="AGO14" s="186"/>
      <c r="AGP14" s="186"/>
      <c r="AGQ14" s="186"/>
      <c r="AGR14" s="186"/>
      <c r="AGS14" s="186"/>
      <c r="AGT14" s="186"/>
      <c r="AGU14" s="186"/>
      <c r="AGV14" s="186"/>
      <c r="AGW14" s="186"/>
      <c r="AGX14" s="186"/>
      <c r="AGY14" s="186"/>
      <c r="AGZ14" s="186"/>
      <c r="AHA14" s="186"/>
      <c r="AHB14" s="186"/>
      <c r="AHC14" s="186"/>
      <c r="AHD14" s="186"/>
      <c r="AHE14" s="186"/>
      <c r="AHF14" s="186"/>
      <c r="AHG14" s="186"/>
      <c r="AHH14" s="186"/>
      <c r="AHI14" s="186"/>
      <c r="AHJ14" s="186"/>
      <c r="AHK14" s="186"/>
      <c r="AHL14" s="186"/>
      <c r="AHM14" s="186"/>
      <c r="AHN14" s="186"/>
      <c r="AHO14" s="186"/>
      <c r="AHP14" s="186"/>
      <c r="AHQ14" s="186"/>
      <c r="AHR14" s="186"/>
      <c r="AHS14" s="186"/>
      <c r="AHT14" s="186"/>
      <c r="AHU14" s="186"/>
      <c r="AHV14" s="186"/>
      <c r="AHW14" s="186"/>
      <c r="AHX14" s="186"/>
      <c r="AHY14" s="186"/>
      <c r="AHZ14" s="186"/>
      <c r="AIA14" s="186"/>
      <c r="AIB14" s="186"/>
      <c r="AIC14" s="186"/>
      <c r="AID14" s="186"/>
      <c r="AIE14" s="186"/>
      <c r="AIF14" s="186"/>
      <c r="AIG14" s="186"/>
      <c r="AIH14" s="186"/>
      <c r="AII14" s="186"/>
      <c r="AIJ14" s="186"/>
      <c r="AIK14" s="186"/>
      <c r="AIL14" s="186"/>
      <c r="AIM14" s="186"/>
      <c r="AIN14" s="186"/>
      <c r="AIO14" s="186"/>
      <c r="AIP14" s="186"/>
      <c r="AIQ14" s="186"/>
      <c r="AIR14" s="186"/>
      <c r="AIS14" s="186"/>
      <c r="AIT14" s="186"/>
      <c r="AIU14" s="186"/>
      <c r="AIV14" s="186"/>
      <c r="AIW14" s="186"/>
      <c r="AIX14" s="186"/>
      <c r="AIY14" s="186"/>
      <c r="AIZ14" s="186"/>
      <c r="AJA14" s="186"/>
      <c r="AJB14" s="186"/>
      <c r="AJC14" s="186"/>
      <c r="AJD14" s="186"/>
      <c r="AJE14" s="186"/>
      <c r="AJF14" s="186"/>
      <c r="AJG14" s="186"/>
      <c r="AJH14" s="186"/>
      <c r="AJI14" s="186"/>
      <c r="AJJ14" s="186"/>
      <c r="AJK14" s="186"/>
      <c r="AJL14" s="186"/>
      <c r="AJM14" s="186"/>
      <c r="AJN14" s="186"/>
      <c r="AJO14" s="186"/>
      <c r="AJP14" s="186"/>
      <c r="AJQ14" s="186"/>
      <c r="AJR14" s="186"/>
      <c r="AJS14" s="186"/>
      <c r="AJT14" s="186"/>
      <c r="AJU14" s="186"/>
      <c r="AJV14" s="186"/>
      <c r="AJW14" s="186"/>
      <c r="AJX14" s="186"/>
      <c r="AJY14" s="186"/>
      <c r="AJZ14" s="186"/>
      <c r="AKA14" s="186"/>
      <c r="AKB14" s="186"/>
      <c r="AKC14" s="186"/>
      <c r="AKD14" s="186"/>
      <c r="AKE14" s="186"/>
      <c r="AKF14" s="186"/>
      <c r="AKG14" s="186"/>
      <c r="AKH14" s="186"/>
      <c r="AKI14" s="186"/>
      <c r="AKJ14" s="186"/>
      <c r="AKK14" s="186"/>
      <c r="AKL14" s="186"/>
      <c r="AKM14" s="186"/>
      <c r="AKN14" s="186"/>
      <c r="AKO14" s="186"/>
      <c r="AKP14" s="186"/>
      <c r="AKQ14" s="186"/>
      <c r="AKR14" s="186"/>
      <c r="AKS14" s="186"/>
      <c r="AKT14" s="186"/>
      <c r="AKU14" s="186"/>
      <c r="AKV14" s="186"/>
      <c r="AKW14" s="186"/>
      <c r="AKX14" s="186"/>
      <c r="AKY14" s="186"/>
      <c r="AKZ14" s="186"/>
      <c r="ALA14" s="186"/>
      <c r="ALB14" s="186"/>
      <c r="ALC14" s="186"/>
      <c r="ALD14" s="186"/>
      <c r="ALE14" s="186"/>
      <c r="ALF14" s="186"/>
      <c r="ALG14" s="186"/>
      <c r="ALH14" s="186"/>
      <c r="ALI14" s="186"/>
      <c r="ALJ14" s="186"/>
      <c r="ALK14" s="186"/>
      <c r="ALL14" s="186"/>
      <c r="ALM14" s="186"/>
      <c r="ALN14" s="186"/>
      <c r="ALO14" s="186"/>
      <c r="ALP14" s="186"/>
      <c r="ALQ14" s="186"/>
      <c r="ALR14" s="186"/>
      <c r="ALS14" s="186"/>
      <c r="ALT14" s="186"/>
      <c r="ALU14" s="186"/>
      <c r="ALV14" s="186"/>
      <c r="ALW14" s="186"/>
      <c r="ALX14" s="186"/>
      <c r="ALY14" s="186"/>
      <c r="ALZ14" s="186"/>
      <c r="AMA14" s="186"/>
      <c r="AMB14" s="186"/>
      <c r="AMC14" s="186"/>
      <c r="AMD14" s="186"/>
      <c r="AME14" s="186"/>
      <c r="AMF14" s="186"/>
      <c r="AMG14" s="186"/>
      <c r="AMH14" s="186"/>
      <c r="AMI14" s="186"/>
    </row>
    <row r="15" spans="1:1023" x14ac:dyDescent="0.25">
      <c r="B15" s="458" t="s">
        <v>176</v>
      </c>
      <c r="C15" s="459"/>
      <c r="D15" s="459"/>
      <c r="E15" s="459"/>
      <c r="F15" s="459"/>
      <c r="G15" s="459"/>
      <c r="H15" s="459"/>
      <c r="I15" s="459"/>
      <c r="J15" s="459"/>
      <c r="K15" s="459"/>
      <c r="L15" s="460"/>
    </row>
    <row r="16" spans="1:1023" ht="30" customHeight="1" x14ac:dyDescent="0.25">
      <c r="B16" s="458" t="s">
        <v>177</v>
      </c>
      <c r="C16" s="459"/>
      <c r="D16" s="459"/>
      <c r="E16" s="459"/>
      <c r="F16" s="459"/>
      <c r="G16" s="459"/>
      <c r="H16" s="459"/>
      <c r="I16" s="459"/>
      <c r="J16" s="459"/>
      <c r="K16" s="459"/>
      <c r="L16" s="460"/>
    </row>
    <row r="17" spans="2:12" ht="30" customHeight="1" x14ac:dyDescent="0.25">
      <c r="B17" s="458" t="s">
        <v>178</v>
      </c>
      <c r="C17" s="459"/>
      <c r="D17" s="459"/>
      <c r="E17" s="459"/>
      <c r="F17" s="459"/>
      <c r="G17" s="459"/>
      <c r="H17" s="459"/>
      <c r="I17" s="459"/>
      <c r="J17" s="459"/>
      <c r="K17" s="459"/>
      <c r="L17" s="460"/>
    </row>
    <row r="18" spans="2:12" ht="30" customHeight="1" x14ac:dyDescent="0.25">
      <c r="B18" s="458" t="s">
        <v>164</v>
      </c>
      <c r="C18" s="459"/>
      <c r="D18" s="459"/>
      <c r="E18" s="459"/>
      <c r="F18" s="459"/>
      <c r="G18" s="459"/>
      <c r="H18" s="459"/>
      <c r="I18" s="459"/>
      <c r="J18" s="459"/>
      <c r="K18" s="459"/>
      <c r="L18" s="460"/>
    </row>
    <row r="19" spans="2:12" ht="30" customHeight="1" x14ac:dyDescent="0.25">
      <c r="B19" s="454" t="s">
        <v>179</v>
      </c>
      <c r="C19" s="454"/>
      <c r="D19" s="454"/>
      <c r="E19" s="454"/>
      <c r="F19" s="454"/>
      <c r="G19" s="454"/>
      <c r="H19" s="454"/>
      <c r="I19" s="454"/>
      <c r="J19" s="454"/>
      <c r="K19" s="454"/>
      <c r="L19" s="454"/>
    </row>
    <row r="20" spans="2:12" ht="18.75" customHeight="1" x14ac:dyDescent="0.25">
      <c r="B20" s="454" t="s">
        <v>180</v>
      </c>
      <c r="C20" s="454"/>
      <c r="D20" s="454"/>
      <c r="E20" s="454"/>
      <c r="F20" s="454"/>
      <c r="G20" s="454"/>
      <c r="H20" s="454"/>
      <c r="I20" s="454"/>
      <c r="J20" s="454"/>
      <c r="K20" s="454"/>
      <c r="L20" s="454"/>
    </row>
    <row r="21" spans="2:12" ht="18.75" customHeight="1" x14ac:dyDescent="0.25">
      <c r="B21" s="454" t="s">
        <v>181</v>
      </c>
      <c r="C21" s="454"/>
      <c r="D21" s="454"/>
      <c r="E21" s="454"/>
      <c r="F21" s="454"/>
      <c r="G21" s="454"/>
      <c r="H21" s="454"/>
      <c r="I21" s="454"/>
      <c r="J21" s="454"/>
      <c r="K21" s="454"/>
      <c r="L21" s="454"/>
    </row>
    <row r="22" spans="2:12" ht="18.75" customHeight="1" x14ac:dyDescent="0.25"/>
    <row r="23" spans="2:12" ht="30" customHeight="1" x14ac:dyDescent="0.25"/>
    <row r="24" spans="2:12" ht="16.5" customHeight="1" x14ac:dyDescent="0.25"/>
  </sheetData>
  <mergeCells count="11">
    <mergeCell ref="B2:S2"/>
    <mergeCell ref="B19:L19"/>
    <mergeCell ref="B20:L20"/>
    <mergeCell ref="B21:L21"/>
    <mergeCell ref="B12:L12"/>
    <mergeCell ref="B13:L13"/>
    <mergeCell ref="B14:L14"/>
    <mergeCell ref="B15:L15"/>
    <mergeCell ref="B16:L16"/>
    <mergeCell ref="B17:L17"/>
    <mergeCell ref="B18:L18"/>
  </mergeCells>
  <pageMargins left="0.51180555555555496" right="0.51180555555555496" top="0.78749999999999998" bottom="0.78749999999999998" header="0.51180555555555496" footer="0.51180555555555496"/>
  <pageSetup paperSize="9" scale="58"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B420"/>
  <sheetViews>
    <sheetView view="pageBreakPreview" zoomScale="85" zoomScaleNormal="85" zoomScaleSheetLayoutView="85" workbookViewId="0">
      <pane xSplit="1" ySplit="4" topLeftCell="B399" activePane="bottomRight" state="frozen"/>
      <selection activeCell="J23" sqref="J23"/>
      <selection pane="topRight" activeCell="J23" sqref="J23"/>
      <selection pane="bottomLeft" activeCell="J23" sqref="J23"/>
      <selection pane="bottomRight" activeCell="B419" sqref="B419:G419"/>
    </sheetView>
  </sheetViews>
  <sheetFormatPr defaultColWidth="9.140625" defaultRowHeight="16.5" x14ac:dyDescent="0.3"/>
  <cols>
    <col min="1" max="1" width="3.7109375" style="199" customWidth="1"/>
    <col min="2" max="2" width="9.140625" style="200"/>
    <col min="3" max="3" width="8" style="200" customWidth="1"/>
    <col min="4" max="4" width="92" style="199" customWidth="1"/>
    <col min="5" max="5" width="9.140625" style="199"/>
    <col min="6" max="6" width="10.140625" style="200" customWidth="1"/>
    <col min="7" max="7" width="10.7109375" style="199" customWidth="1"/>
    <col min="8" max="8" width="19.42578125" style="199" customWidth="1"/>
    <col min="9" max="9" width="3" style="199" customWidth="1"/>
    <col min="10" max="1016" width="9.140625" style="199"/>
  </cols>
  <sheetData>
    <row r="1" spans="2:8" ht="17.25" thickBot="1" x14ac:dyDescent="0.35"/>
    <row r="2" spans="2:8" x14ac:dyDescent="0.3">
      <c r="B2" s="463" t="s">
        <v>357</v>
      </c>
      <c r="C2" s="463"/>
      <c r="D2" s="463"/>
      <c r="E2" s="463"/>
      <c r="F2" s="463"/>
      <c r="G2" s="463"/>
      <c r="H2" s="463"/>
    </row>
    <row r="3" spans="2:8" x14ac:dyDescent="0.3">
      <c r="B3" s="464" t="s">
        <v>9506</v>
      </c>
      <c r="C3" s="464"/>
      <c r="D3" s="464"/>
      <c r="E3" s="464"/>
      <c r="F3" s="464"/>
      <c r="G3" s="464"/>
      <c r="H3" s="464"/>
    </row>
    <row r="4" spans="2:8" ht="25.5" x14ac:dyDescent="0.3">
      <c r="B4" s="201" t="s">
        <v>187</v>
      </c>
      <c r="C4" s="202" t="s">
        <v>188</v>
      </c>
      <c r="D4" s="202" t="s">
        <v>189</v>
      </c>
      <c r="E4" s="203" t="s">
        <v>190</v>
      </c>
      <c r="F4" s="204" t="s">
        <v>191</v>
      </c>
      <c r="G4" s="205" t="s">
        <v>192</v>
      </c>
      <c r="H4" s="206" t="s">
        <v>193</v>
      </c>
    </row>
    <row r="5" spans="2:8" x14ac:dyDescent="0.3">
      <c r="B5" s="207">
        <v>1</v>
      </c>
      <c r="C5" s="208">
        <v>96</v>
      </c>
      <c r="D5" s="281" t="str">
        <f>VLOOKUP(C5,'SINAPI ABRIL2023'!A:E,2,0)</f>
        <v xml:space="preserve">ADAPTADOR PVC SOLDAVEL, COM FLANGE E ANEL DE VEDACAO, 25 MM X 3/4", PARA CAIXA D'AGUA                                                                                                                                                                                                                                                                                                                                                                                                                     </v>
      </c>
      <c r="E5" s="208" t="str">
        <f>VLOOKUP(C5,'SINAPI ABRIL2023'!A:E,3,0)</f>
        <v xml:space="preserve">UN    </v>
      </c>
      <c r="F5" s="210">
        <v>30</v>
      </c>
      <c r="G5" s="214" t="str">
        <f>VLOOKUP(C5,'SINAPI ABRIL2023'!A:E,5,0)</f>
        <v>13,73</v>
      </c>
      <c r="H5" s="211">
        <f t="shared" ref="H5:H63" si="0">F5*G5</f>
        <v>411.90000000000003</v>
      </c>
    </row>
    <row r="6" spans="2:8" x14ac:dyDescent="0.3">
      <c r="B6" s="207">
        <f>B5+1</f>
        <v>2</v>
      </c>
      <c r="C6" s="208">
        <v>97</v>
      </c>
      <c r="D6" s="281" t="str">
        <f>VLOOKUP(C6,'SINAPI ABRIL2023'!A:E,2,0)</f>
        <v xml:space="preserve">ADAPTADOR PVC SOLDAVEL, COM FLANGE E ANEL DE VEDACAO, 32 MM X 1", PARA CAIXA D'AGUA                                                                                                                                                                                                                                                                                                                                                                                                                       </v>
      </c>
      <c r="E6" s="208" t="str">
        <f>VLOOKUP(C6,'SINAPI ABRIL2023'!A:E,3,0)</f>
        <v xml:space="preserve">UN    </v>
      </c>
      <c r="F6" s="210">
        <v>30</v>
      </c>
      <c r="G6" s="214" t="str">
        <f>VLOOKUP(C6,'SINAPI ABRIL2023'!A:E,5,0)</f>
        <v>20,66</v>
      </c>
      <c r="H6" s="211">
        <f t="shared" si="0"/>
        <v>619.79999999999995</v>
      </c>
    </row>
    <row r="7" spans="2:8" x14ac:dyDescent="0.3">
      <c r="B7" s="207">
        <f t="shared" ref="B7:B70" si="1">B6+1</f>
        <v>3</v>
      </c>
      <c r="C7" s="208">
        <v>99</v>
      </c>
      <c r="D7" s="281" t="str">
        <f>VLOOKUP(C7,'SINAPI ABRIL2023'!A:E,2,0)</f>
        <v xml:space="preserve">ADAPTADOR PVC SOLDAVEL, COM FLANGE E ANEL DE VEDACAO, 50 MM X 1 1/2", PARA CAIXA D'AGUA                                                                                                                                                                                                                                                                                                                                                                                                                   </v>
      </c>
      <c r="E7" s="208" t="str">
        <f>VLOOKUP(C7,'SINAPI ABRIL2023'!A:E,3,0)</f>
        <v xml:space="preserve">UN    </v>
      </c>
      <c r="F7" s="210">
        <v>30</v>
      </c>
      <c r="G7" s="214" t="str">
        <f>VLOOKUP(C7,'SINAPI ABRIL2023'!A:E,5,0)</f>
        <v>29,24</v>
      </c>
      <c r="H7" s="211">
        <f t="shared" si="0"/>
        <v>877.19999999999993</v>
      </c>
    </row>
    <row r="8" spans="2:8" x14ac:dyDescent="0.3">
      <c r="B8" s="207">
        <f t="shared" si="1"/>
        <v>4</v>
      </c>
      <c r="C8" s="208">
        <v>104</v>
      </c>
      <c r="D8" s="281" t="str">
        <f>VLOOKUP(C8,'SINAPI ABRIL2023'!A:E,2,0)</f>
        <v xml:space="preserve">ADAPTADOR PVC SOLDAVEL CURTO COM BOLSA E ROSCA, 75 MM X 2 1/2", PARA AGUA FRIA                                                                                                                                                                                                                                                                                                                                                                                                                            </v>
      </c>
      <c r="E8" s="208" t="str">
        <f>VLOOKUP(C8,'SINAPI ABRIL2023'!A:E,3,0)</f>
        <v xml:space="preserve">UN    </v>
      </c>
      <c r="F8" s="210">
        <v>15</v>
      </c>
      <c r="G8" s="214" t="str">
        <f>VLOOKUP(C8,'SINAPI ABRIL2023'!A:E,5,0)</f>
        <v>21,67</v>
      </c>
      <c r="H8" s="211">
        <f t="shared" si="0"/>
        <v>325.05</v>
      </c>
    </row>
    <row r="9" spans="2:8" x14ac:dyDescent="0.3">
      <c r="B9" s="207">
        <f t="shared" si="1"/>
        <v>5</v>
      </c>
      <c r="C9" s="208">
        <v>106</v>
      </c>
      <c r="D9" s="281" t="str">
        <f>VLOOKUP(C9,'SINAPI ABRIL2023'!A:E,2,0)</f>
        <v xml:space="preserve">ADAPTADOR PVC SOLDAVEL, LONGO, COM FLANGE LIVRE,  110 MM X 4", PARA CAIXA D' AGUA                                                                                                                                                                                                                                                                                                                                                                                                                         </v>
      </c>
      <c r="E9" s="208" t="str">
        <f>VLOOKUP(C9,'SINAPI ABRIL2023'!A:E,3,0)</f>
        <v xml:space="preserve">UN    </v>
      </c>
      <c r="F9" s="210">
        <v>15</v>
      </c>
      <c r="G9" s="214" t="str">
        <f>VLOOKUP(C9,'SINAPI ABRIL2023'!A:E,5,0)</f>
        <v>430,44</v>
      </c>
      <c r="H9" s="211">
        <f t="shared" si="0"/>
        <v>6456.6</v>
      </c>
    </row>
    <row r="10" spans="2:8" x14ac:dyDescent="0.3">
      <c r="B10" s="207">
        <f t="shared" si="1"/>
        <v>6</v>
      </c>
      <c r="C10" s="208">
        <v>108</v>
      </c>
      <c r="D10" s="281" t="str">
        <f>VLOOKUP(C10,'SINAPI ABRIL2023'!A:E,2,0)</f>
        <v xml:space="preserve">ADAPTADOR PVC SOLDAVEL CURTO COM BOLSA E ROSCA, 32 MM X 1", PARA AGUA FRIA                                                                                                                                                                                                                                                                                                                                                                                                                                </v>
      </c>
      <c r="E10" s="208" t="str">
        <f>VLOOKUP(C10,'SINAPI ABRIL2023'!A:E,3,0)</f>
        <v xml:space="preserve">UN    </v>
      </c>
      <c r="F10" s="210">
        <v>58</v>
      </c>
      <c r="G10" s="214" t="str">
        <f>VLOOKUP(C10,'SINAPI ABRIL2023'!A:E,5,0)</f>
        <v>2,00</v>
      </c>
      <c r="H10" s="211">
        <f t="shared" si="0"/>
        <v>116</v>
      </c>
    </row>
    <row r="11" spans="2:8" x14ac:dyDescent="0.3">
      <c r="B11" s="207">
        <f t="shared" si="1"/>
        <v>7</v>
      </c>
      <c r="C11" s="208">
        <v>109</v>
      </c>
      <c r="D11" s="281" t="str">
        <f>VLOOKUP(C11,'SINAPI ABRIL2023'!A:E,2,0)</f>
        <v xml:space="preserve">ADAPTADOR PVC SOLDAVEL CURTO COM BOLSA E ROSCA, 40 MM X 1 1/4", PARA AGUA FRIA                                                                                                                                                                                                                                                                                                                                                                                                                            </v>
      </c>
      <c r="E11" s="208" t="str">
        <f>VLOOKUP(C11,'SINAPI ABRIL2023'!A:E,3,0)</f>
        <v xml:space="preserve">UN    </v>
      </c>
      <c r="F11" s="210">
        <v>15</v>
      </c>
      <c r="G11" s="214" t="str">
        <f>VLOOKUP(C11,'SINAPI ABRIL2023'!A:E,5,0)</f>
        <v>4,13</v>
      </c>
      <c r="H11" s="211">
        <f t="shared" si="0"/>
        <v>61.949999999999996</v>
      </c>
    </row>
    <row r="12" spans="2:8" ht="33" x14ac:dyDescent="0.3">
      <c r="B12" s="207">
        <f t="shared" si="1"/>
        <v>8</v>
      </c>
      <c r="C12" s="208">
        <v>157</v>
      </c>
      <c r="D12" s="281" t="str">
        <f>VLOOKUP(C12,'SINAPI ABRIL2023'!A:E,2,0)</f>
        <v xml:space="preserve">ADESIVO ESTRUTURAL A BASE DE RESINA EPOXI PARA INJECAO EM TRINCAS, BICOMPONENTE, BAIXA VISCOSIDADE                                                                                                                                                                                                                                                                                                                                                                                                        </v>
      </c>
      <c r="E12" s="208" t="str">
        <f>VLOOKUP(C12,'SINAPI ABRIL2023'!A:E,3,0)</f>
        <v xml:space="preserve">KG    </v>
      </c>
      <c r="F12" s="210">
        <v>10</v>
      </c>
      <c r="G12" s="214" t="str">
        <f>VLOOKUP(C12,'SINAPI ABRIL2023'!A:E,5,0)</f>
        <v>190,46</v>
      </c>
      <c r="H12" s="211">
        <f t="shared" si="0"/>
        <v>1904.6000000000001</v>
      </c>
    </row>
    <row r="13" spans="2:8" x14ac:dyDescent="0.3">
      <c r="B13" s="207">
        <f t="shared" si="1"/>
        <v>9</v>
      </c>
      <c r="C13" s="208">
        <v>296</v>
      </c>
      <c r="D13" s="281" t="str">
        <f>VLOOKUP(C13,'SINAPI ABRIL2023'!A:E,2,0)</f>
        <v xml:space="preserve">ANEL BORRACHA PARA TUBO ESGOTO PREDIAL, DN 50 MM (NBR 5688)                                                                                                                                                                                                                                                                                                                                                                                                                                               </v>
      </c>
      <c r="E13" s="208" t="str">
        <f>VLOOKUP(C13,'SINAPI ABRIL2023'!A:E,3,0)</f>
        <v xml:space="preserve">UN    </v>
      </c>
      <c r="F13" s="210">
        <v>15</v>
      </c>
      <c r="G13" s="214" t="str">
        <f>VLOOKUP(C13,'SINAPI ABRIL2023'!A:E,5,0)</f>
        <v>1,63</v>
      </c>
      <c r="H13" s="211">
        <f t="shared" si="0"/>
        <v>24.45</v>
      </c>
    </row>
    <row r="14" spans="2:8" x14ac:dyDescent="0.3">
      <c r="B14" s="207">
        <f t="shared" si="1"/>
        <v>10</v>
      </c>
      <c r="C14" s="208">
        <v>297</v>
      </c>
      <c r="D14" s="281" t="str">
        <f>VLOOKUP(C14,'SINAPI ABRIL2023'!A:E,2,0)</f>
        <v xml:space="preserve">ANEL BORRACHA PARA TUBO ESGOTO PREDIAL, DN 75 MM (NBR 5688)                                                                                                                                                                                                                                                                                                                                                                                                                                               </v>
      </c>
      <c r="E14" s="208" t="str">
        <f>VLOOKUP(C14,'SINAPI ABRIL2023'!A:E,3,0)</f>
        <v xml:space="preserve">UN    </v>
      </c>
      <c r="F14" s="210">
        <v>15</v>
      </c>
      <c r="G14" s="214" t="str">
        <f>VLOOKUP(C14,'SINAPI ABRIL2023'!A:E,5,0)</f>
        <v>2,40</v>
      </c>
      <c r="H14" s="211">
        <f t="shared" si="0"/>
        <v>36</v>
      </c>
    </row>
    <row r="15" spans="2:8" x14ac:dyDescent="0.3">
      <c r="B15" s="207">
        <f t="shared" si="1"/>
        <v>11</v>
      </c>
      <c r="C15" s="208">
        <v>301</v>
      </c>
      <c r="D15" s="281" t="str">
        <f>VLOOKUP(C15,'SINAPI ABRIL2023'!A:E,2,0)</f>
        <v xml:space="preserve">ANEL BORRACHA PARA TUBO ESGOTO PREDIAL, DN 100 MM (NBR 5688)                                                                                                                                                                                                                                                                                                                                                                                                                                              </v>
      </c>
      <c r="E15" s="208" t="str">
        <f>VLOOKUP(C15,'SINAPI ABRIL2023'!A:E,3,0)</f>
        <v xml:space="preserve">UN    </v>
      </c>
      <c r="F15" s="210">
        <v>15</v>
      </c>
      <c r="G15" s="214" t="str">
        <f>VLOOKUP(C15,'SINAPI ABRIL2023'!A:E,5,0)</f>
        <v>2,89</v>
      </c>
      <c r="H15" s="211">
        <f t="shared" si="0"/>
        <v>43.35</v>
      </c>
    </row>
    <row r="16" spans="2:8" x14ac:dyDescent="0.3">
      <c r="B16" s="207">
        <f t="shared" si="1"/>
        <v>12</v>
      </c>
      <c r="C16" s="208">
        <v>318</v>
      </c>
      <c r="D16" s="281" t="str">
        <f>VLOOKUP(C16,'SINAPI ABRIL2023'!A:E,2,0)</f>
        <v xml:space="preserve">ANEL BORRACHA, PARA TUBO PVC DEFOFO, DN 150 MM (NBR 7665)                                                                                                                                                                                                                                                                                                                                                                                                                                                 </v>
      </c>
      <c r="E16" s="208" t="str">
        <f>VLOOKUP(C16,'SINAPI ABRIL2023'!A:E,3,0)</f>
        <v xml:space="preserve">UN    </v>
      </c>
      <c r="F16" s="210">
        <v>18</v>
      </c>
      <c r="G16" s="214" t="str">
        <f>VLOOKUP(C16,'SINAPI ABRIL2023'!A:E,5,0)</f>
        <v>19,48</v>
      </c>
      <c r="H16" s="211">
        <f t="shared" si="0"/>
        <v>350.64</v>
      </c>
    </row>
    <row r="17" spans="2:11" x14ac:dyDescent="0.3">
      <c r="B17" s="207">
        <f t="shared" si="1"/>
        <v>13</v>
      </c>
      <c r="C17" s="213">
        <v>370</v>
      </c>
      <c r="D17" s="281" t="str">
        <f>VLOOKUP(C17,'SINAPI ABRIL2023'!A:E,2,0)</f>
        <v xml:space="preserve">AREIA MEDIA - POSTO JAZIDA/FORNECEDOR (RETIRADO NA JAZIDA, SEM TRANSPORTE)                                                                                                                                                                                                                                                                                                                                                                                                                                </v>
      </c>
      <c r="E17" s="208" t="str">
        <f>VLOOKUP(C17,'SINAPI ABRIL2023'!A:E,3,0)</f>
        <v xml:space="preserve">M3    </v>
      </c>
      <c r="F17" s="210">
        <v>162</v>
      </c>
      <c r="G17" s="214" t="str">
        <f>VLOOKUP(C17,'SINAPI ABRIL2023'!A:E,5,0)</f>
        <v>207,93</v>
      </c>
      <c r="H17" s="211">
        <f t="shared" si="0"/>
        <v>33684.660000000003</v>
      </c>
    </row>
    <row r="18" spans="2:11" ht="33" x14ac:dyDescent="0.3">
      <c r="B18" s="207">
        <f t="shared" si="1"/>
        <v>14</v>
      </c>
      <c r="C18" s="208">
        <v>371</v>
      </c>
      <c r="D18" s="281" t="str">
        <f>VLOOKUP(C18,'SINAPI ABRIL2023'!A:E,2,0)</f>
        <v xml:space="preserve">ARGAMASSA INDUSTRIALIZADA MULTIUSO, PARA REVESTIMENTO INTERNO E EXTERNO E ASSENTAMENTO DE BLOCOS DIVERSOS                                                                                                                                                                                                                                                                                                                                                                                                 </v>
      </c>
      <c r="E18" s="208" t="str">
        <f>VLOOKUP(C18,'SINAPI ABRIL2023'!A:E,3,0)</f>
        <v xml:space="preserve">KG    </v>
      </c>
      <c r="F18" s="210">
        <v>37800</v>
      </c>
      <c r="G18" s="214" t="str">
        <f>VLOOKUP(C18,'SINAPI ABRIL2023'!A:E,5,0)</f>
        <v>0,71</v>
      </c>
      <c r="H18" s="211">
        <f t="shared" si="0"/>
        <v>26838</v>
      </c>
    </row>
    <row r="19" spans="2:11" x14ac:dyDescent="0.3">
      <c r="B19" s="207">
        <f t="shared" si="1"/>
        <v>15</v>
      </c>
      <c r="C19" s="208">
        <v>1381</v>
      </c>
      <c r="D19" s="281" t="str">
        <f>VLOOKUP(C19,'SINAPI ABRIL2023'!A:E,2,0)</f>
        <v xml:space="preserve">ARGAMASSA COLANTE AC I PARA CERAMICAS                                                                                                                                                                                                                                                                                                                                                                                                                                                                     </v>
      </c>
      <c r="E19" s="208" t="str">
        <f>VLOOKUP(C19,'SINAPI ABRIL2023'!A:E,3,0)</f>
        <v xml:space="preserve">KG    </v>
      </c>
      <c r="F19" s="210">
        <v>500</v>
      </c>
      <c r="G19" s="214" t="str">
        <f>VLOOKUP(C19,'SINAPI ABRIL2023'!A:E,5,0)</f>
        <v>0,65</v>
      </c>
      <c r="H19" s="211">
        <f t="shared" si="0"/>
        <v>325</v>
      </c>
    </row>
    <row r="20" spans="2:11" ht="33" x14ac:dyDescent="0.3">
      <c r="B20" s="207">
        <f t="shared" si="1"/>
        <v>16</v>
      </c>
      <c r="C20" s="208">
        <v>393</v>
      </c>
      <c r="D20" s="281" t="str">
        <f>VLOOKUP(C20,'SINAPI ABRIL2023'!A:E,2,0)</f>
        <v xml:space="preserve">ABRACADEIRA EM ACO PARA AMARRACAO DE ELETRODUTOS, TIPO D, COM 1" E PARAFUSO DE FIXACAO                                                                                                                                                                                                                                                                                                                                                                                                                    </v>
      </c>
      <c r="E20" s="208" t="str">
        <f>VLOOKUP(C20,'SINAPI ABRIL2023'!A:E,3,0)</f>
        <v xml:space="preserve">UN    </v>
      </c>
      <c r="F20" s="210">
        <v>125</v>
      </c>
      <c r="G20" s="214" t="str">
        <f>VLOOKUP(C20,'SINAPI ABRIL2023'!A:E,5,0)</f>
        <v>1,96</v>
      </c>
      <c r="H20" s="211">
        <f t="shared" si="0"/>
        <v>245</v>
      </c>
    </row>
    <row r="21" spans="2:11" ht="33" x14ac:dyDescent="0.3">
      <c r="B21" s="207">
        <f t="shared" si="1"/>
        <v>17</v>
      </c>
      <c r="C21" s="208">
        <v>394</v>
      </c>
      <c r="D21" s="281" t="str">
        <f>VLOOKUP(C21,'SINAPI ABRIL2023'!A:E,2,0)</f>
        <v xml:space="preserve">ABRACADEIRA EM ACO PARA AMARRACAO DE ELETRODUTOS, TIPO D, COM 1 1/2" E PARAFUSO DE FIXACAO                                                                                                                                                                                                                                                                                                                                                                                                                </v>
      </c>
      <c r="E21" s="208" t="str">
        <f>VLOOKUP(C21,'SINAPI ABRIL2023'!A:E,3,0)</f>
        <v xml:space="preserve">UN    </v>
      </c>
      <c r="F21" s="210">
        <v>37</v>
      </c>
      <c r="G21" s="214" t="str">
        <f>VLOOKUP(C21,'SINAPI ABRIL2023'!A:E,5,0)</f>
        <v>3,37</v>
      </c>
      <c r="H21" s="211">
        <f t="shared" si="0"/>
        <v>124.69</v>
      </c>
    </row>
    <row r="22" spans="2:11" ht="33" x14ac:dyDescent="0.3">
      <c r="B22" s="207">
        <f t="shared" si="1"/>
        <v>18</v>
      </c>
      <c r="C22" s="208">
        <v>398</v>
      </c>
      <c r="D22" s="281" t="str">
        <f>VLOOKUP(C22,'SINAPI ABRIL2023'!A:E,2,0)</f>
        <v xml:space="preserve">ABRACADEIRA EM ACO PARA AMARRACAO DE ELETRODUTOS, TIPO D, COM 3" E PARAFUSO DE FIXACAO                                                                                                                                                                                                                                                                                                                                                                                                                    </v>
      </c>
      <c r="E22" s="208" t="str">
        <f>VLOOKUP(C22,'SINAPI ABRIL2023'!A:E,3,0)</f>
        <v xml:space="preserve">UN    </v>
      </c>
      <c r="F22" s="210">
        <v>15</v>
      </c>
      <c r="G22" s="214" t="str">
        <f>VLOOKUP(C22,'SINAPI ABRIL2023'!A:E,5,0)</f>
        <v>5,37</v>
      </c>
      <c r="H22" s="211">
        <f t="shared" si="0"/>
        <v>80.55</v>
      </c>
    </row>
    <row r="23" spans="2:11" x14ac:dyDescent="0.3">
      <c r="B23" s="207">
        <f t="shared" si="1"/>
        <v>19</v>
      </c>
      <c r="C23" s="208">
        <v>404</v>
      </c>
      <c r="D23" s="281" t="str">
        <f>VLOOKUP(C23,'SINAPI ABRIL2023'!A:E,2,0)</f>
        <v xml:space="preserve">FITA ISOLANTE DE BORRACHA AUTOFUSAO, USO ATE 69 KV (ALTA TENSAO)                                                                                                                                                                                                                                                                                                                                                                                                                                          </v>
      </c>
      <c r="E23" s="208" t="str">
        <f>VLOOKUP(C23,'SINAPI ABRIL2023'!A:E,3,0)</f>
        <v xml:space="preserve">M     </v>
      </c>
      <c r="F23" s="210">
        <v>25</v>
      </c>
      <c r="G23" s="214" t="str">
        <f>VLOOKUP(C23,'SINAPI ABRIL2023'!A:E,5,0)</f>
        <v>1,48</v>
      </c>
      <c r="H23" s="211">
        <f t="shared" si="0"/>
        <v>37</v>
      </c>
    </row>
    <row r="24" spans="2:11" ht="33" x14ac:dyDescent="0.3">
      <c r="B24" s="207">
        <f t="shared" si="1"/>
        <v>20</v>
      </c>
      <c r="C24" s="208">
        <v>425</v>
      </c>
      <c r="D24" s="281" t="str">
        <f>VLOOKUP(C24,'SINAPI ABRIL2023'!A:E,2,0)</f>
        <v xml:space="preserve">GRAMPO METALICO TIPO OLHAL PARA HASTE DE ATERRAMENTO DE 5/8'', CONDUTOR DE *10* A 50 MM2                                                                                                                                                                                                                                                                                                                                                                                                                  </v>
      </c>
      <c r="E24" s="208" t="str">
        <f>VLOOKUP(C24,'SINAPI ABRIL2023'!A:E,3,0)</f>
        <v xml:space="preserve">UN    </v>
      </c>
      <c r="F24" s="210">
        <v>60</v>
      </c>
      <c r="G24" s="214" t="str">
        <f>VLOOKUP(C24,'SINAPI ABRIL2023'!A:E,5,0)</f>
        <v>5,48</v>
      </c>
      <c r="H24" s="211">
        <f t="shared" si="0"/>
        <v>328.8</v>
      </c>
    </row>
    <row r="25" spans="2:11" ht="33" x14ac:dyDescent="0.3">
      <c r="B25" s="207">
        <f t="shared" si="1"/>
        <v>21</v>
      </c>
      <c r="C25" s="208">
        <v>533</v>
      </c>
      <c r="D25" s="281" t="str">
        <f>VLOOKUP(C25,'SINAPI ABRIL2023'!A:E,2,0)</f>
        <v xml:space="preserve">REVESTIMENTO EM CERAMICA ESMALTADA COMERCIAL, PEI MENOR OU IGUAL A 3, FORMATO MENOR OU IGUAL A 2025 CM2                                                                                                                                                                                                                                                                                                                                                                                                   </v>
      </c>
      <c r="E25" s="208" t="str">
        <f>VLOOKUP(C25,'SINAPI ABRIL2023'!A:E,3,0)</f>
        <v xml:space="preserve">M2    </v>
      </c>
      <c r="F25" s="210">
        <v>1024</v>
      </c>
      <c r="G25" s="214" t="str">
        <f>VLOOKUP(C25,'SINAPI ABRIL2023'!A:E,5,0)</f>
        <v>21,69</v>
      </c>
      <c r="H25" s="211">
        <f t="shared" si="0"/>
        <v>22210.560000000001</v>
      </c>
    </row>
    <row r="26" spans="2:11" ht="33" x14ac:dyDescent="0.3">
      <c r="B26" s="207">
        <f t="shared" si="1"/>
        <v>22</v>
      </c>
      <c r="C26" s="208">
        <v>34797</v>
      </c>
      <c r="D26" s="281" t="str">
        <f>VLOOKUP(C26,'SINAPI ABRIL2023'!A:E,2,0)</f>
        <v xml:space="preserve">JANELA MAXIMO AR, ACO, BATENTE / REQUADRO DE 6 A 14 CM, PINT ANTICORROSIVA, SEM VIDRO, COM GRADE, 1 FL, 60  X 80 CM (A X L)                                                                                                                                                                                                                                                                                                                                                                               </v>
      </c>
      <c r="E26" s="208" t="str">
        <f>VLOOKUP(C26,'SINAPI ABRIL2023'!A:E,3,0)</f>
        <v xml:space="preserve">UN    </v>
      </c>
      <c r="F26" s="210">
        <v>2</v>
      </c>
      <c r="G26" s="214" t="str">
        <f>VLOOKUP(C26,'SINAPI ABRIL2023'!A:E,5,0)</f>
        <v>382,55</v>
      </c>
      <c r="H26" s="211">
        <f t="shared" si="0"/>
        <v>765.1</v>
      </c>
    </row>
    <row r="27" spans="2:11" x14ac:dyDescent="0.3">
      <c r="B27" s="207">
        <f t="shared" si="1"/>
        <v>23</v>
      </c>
      <c r="C27" s="208">
        <v>813</v>
      </c>
      <c r="D27" s="281" t="str">
        <f>VLOOKUP(C27,'SINAPI ABRIL2023'!A:E,2,0)</f>
        <v xml:space="preserve">BUCHA DE REDUCAO DE PVC, SOLDAVEL, LONGA, COM 50 X 25 MM, PARA AGUA FRIA PREDIAL                                                                                                                                                                                                                                                                                                                                                                                                                          </v>
      </c>
      <c r="E27" s="208" t="str">
        <f>VLOOKUP(C27,'SINAPI ABRIL2023'!A:E,3,0)</f>
        <v xml:space="preserve">UN    </v>
      </c>
      <c r="F27" s="210">
        <v>35</v>
      </c>
      <c r="G27" s="214" t="str">
        <f>VLOOKUP(C27,'SINAPI ABRIL2023'!A:E,5,0)</f>
        <v>4,73</v>
      </c>
      <c r="H27" s="211">
        <f t="shared" si="0"/>
        <v>165.55</v>
      </c>
    </row>
    <row r="28" spans="2:11" s="212" customFormat="1" x14ac:dyDescent="0.3">
      <c r="B28" s="207">
        <f t="shared" si="1"/>
        <v>24</v>
      </c>
      <c r="C28" s="208">
        <v>814</v>
      </c>
      <c r="D28" s="281" t="str">
        <f>VLOOKUP(C28,'SINAPI ABRIL2023'!A:E,2,0)</f>
        <v xml:space="preserve">BUCHA DE REDUCAO DE PVC, SOLDAVEL, LONGA, COM 60 X 32 MM, PARA AGUA FRIA PREDIAL                                                                                                                                                                                                                                                                                                                                                                                                                          </v>
      </c>
      <c r="E28" s="208" t="str">
        <f>VLOOKUP(C28,'SINAPI ABRIL2023'!A:E,3,0)</f>
        <v xml:space="preserve">UN    </v>
      </c>
      <c r="F28" s="210">
        <v>10</v>
      </c>
      <c r="G28" s="214" t="str">
        <f>VLOOKUP(C28,'SINAPI ABRIL2023'!A:E,5,0)</f>
        <v>14,09</v>
      </c>
      <c r="H28" s="211">
        <f t="shared" si="0"/>
        <v>140.9</v>
      </c>
      <c r="I28" s="199"/>
      <c r="K28" s="199"/>
    </row>
    <row r="29" spans="2:11" x14ac:dyDescent="0.3">
      <c r="B29" s="207">
        <f t="shared" si="1"/>
        <v>25</v>
      </c>
      <c r="C29" s="208">
        <v>820</v>
      </c>
      <c r="D29" s="281" t="str">
        <f>VLOOKUP(C29,'SINAPI ABRIL2023'!A:E,2,0)</f>
        <v xml:space="preserve">BUCHA DE REDUCAO DE PVC, SOLDAVEL, LONGA, COM 50 X 32 MM, PARA AGUA FRIA PREDIAL                                                                                                                                                                                                                                                                                                                                                                                                                          </v>
      </c>
      <c r="E29" s="208" t="str">
        <f>VLOOKUP(C29,'SINAPI ABRIL2023'!A:E,3,0)</f>
        <v xml:space="preserve">UN    </v>
      </c>
      <c r="F29" s="210">
        <v>20</v>
      </c>
      <c r="G29" s="214" t="str">
        <f>VLOOKUP(C29,'SINAPI ABRIL2023'!A:E,5,0)</f>
        <v>6,37</v>
      </c>
      <c r="H29" s="211">
        <f t="shared" si="0"/>
        <v>127.4</v>
      </c>
    </row>
    <row r="30" spans="2:11" x14ac:dyDescent="0.3">
      <c r="B30" s="207">
        <f t="shared" si="1"/>
        <v>26</v>
      </c>
      <c r="C30" s="208">
        <v>832</v>
      </c>
      <c r="D30" s="281" t="str">
        <f>VLOOKUP(C30,'SINAPI ABRIL2023'!A:E,2,0)</f>
        <v xml:space="preserve">BUCHA DE REDUCAO DE PVC, SOLDAVEL, LONGA, COM 32 X 20 MM, PARA AGUA FRIA PREDIAL                                                                                                                                                                                                                                                                                                                                                                                                                          </v>
      </c>
      <c r="E30" s="208" t="str">
        <f>VLOOKUP(C30,'SINAPI ABRIL2023'!A:E,3,0)</f>
        <v xml:space="preserve">UN    </v>
      </c>
      <c r="F30" s="210">
        <v>10</v>
      </c>
      <c r="G30" s="214" t="str">
        <f>VLOOKUP(C30,'SINAPI ABRIL2023'!A:E,5,0)</f>
        <v>3,14</v>
      </c>
      <c r="H30" s="211">
        <f t="shared" si="0"/>
        <v>31.400000000000002</v>
      </c>
    </row>
    <row r="31" spans="2:11" x14ac:dyDescent="0.3">
      <c r="B31" s="207">
        <f t="shared" si="1"/>
        <v>27</v>
      </c>
      <c r="C31" s="208">
        <v>834</v>
      </c>
      <c r="D31" s="281" t="str">
        <f>VLOOKUP(C31,'SINAPI ABRIL2023'!A:E,2,0)</f>
        <v xml:space="preserve">BUCHA DE REDUCAO DE PVC, SOLDAVEL, LONGA, COM 40 X 25 MM, PARA AGUA FRIA PREDIAL                                                                                                                                                                                                                                                                                                                                                                                                                          </v>
      </c>
      <c r="E31" s="208" t="str">
        <f>VLOOKUP(C31,'SINAPI ABRIL2023'!A:E,3,0)</f>
        <v xml:space="preserve">UN    </v>
      </c>
      <c r="F31" s="210">
        <v>20</v>
      </c>
      <c r="G31" s="214" t="str">
        <f>VLOOKUP(C31,'SINAPI ABRIL2023'!A:E,5,0)</f>
        <v>4,06</v>
      </c>
      <c r="H31" s="211">
        <f t="shared" si="0"/>
        <v>81.199999999999989</v>
      </c>
    </row>
    <row r="32" spans="2:11" ht="33" x14ac:dyDescent="0.3">
      <c r="B32" s="207">
        <f t="shared" si="1"/>
        <v>28</v>
      </c>
      <c r="C32" s="208">
        <v>980</v>
      </c>
      <c r="D32" s="281" t="str">
        <f>VLOOKUP(C32,'SINAPI ABRIL2023'!A:E,2,0)</f>
        <v xml:space="preserve">CABO DE COBRE, FLEXIVEL, CLASSE 4 OU 5, ISOLACAO EM PVC/A, ANTICHAMA BWF-B, 1 CONDUTOR, 450/750 V, SECAO NOMINAL 10 MM2                                                                                                                                                                                                                                                                                                                                                                                   </v>
      </c>
      <c r="E32" s="208" t="str">
        <f>VLOOKUP(C32,'SINAPI ABRIL2023'!A:E,3,0)</f>
        <v xml:space="preserve">M     </v>
      </c>
      <c r="F32" s="210">
        <v>1960</v>
      </c>
      <c r="G32" s="214" t="str">
        <f>VLOOKUP(C32,'SINAPI ABRIL2023'!A:E,5,0)</f>
        <v>11,04</v>
      </c>
      <c r="H32" s="211">
        <f t="shared" si="0"/>
        <v>21638.399999999998</v>
      </c>
    </row>
    <row r="33" spans="2:8" ht="33" x14ac:dyDescent="0.3">
      <c r="B33" s="207">
        <f t="shared" si="1"/>
        <v>29</v>
      </c>
      <c r="C33" s="208">
        <v>981</v>
      </c>
      <c r="D33" s="281" t="str">
        <f>VLOOKUP(C33,'SINAPI ABRIL2023'!A:E,2,0)</f>
        <v xml:space="preserve">CABO DE COBRE, FLEXIVEL, CLASSE 4 OU 5, ISOLACAO EM PVC/A, ANTICHAMA BWF-B, 1 CONDUTOR, 450/750 V, SECAO NOMINAL 4 MM2                                                                                                                                                                                                                                                                                                                                                                                    </v>
      </c>
      <c r="E33" s="208" t="str">
        <f>VLOOKUP(C33,'SINAPI ABRIL2023'!A:E,3,0)</f>
        <v xml:space="preserve">M     </v>
      </c>
      <c r="F33" s="210">
        <v>11375</v>
      </c>
      <c r="G33" s="214" t="str">
        <f>VLOOKUP(C33,'SINAPI ABRIL2023'!A:E,5,0)</f>
        <v>4,02</v>
      </c>
      <c r="H33" s="211">
        <f t="shared" si="0"/>
        <v>45727.499999999993</v>
      </c>
    </row>
    <row r="34" spans="2:8" ht="33" x14ac:dyDescent="0.3">
      <c r="B34" s="207">
        <f t="shared" si="1"/>
        <v>30</v>
      </c>
      <c r="C34" s="208">
        <v>982</v>
      </c>
      <c r="D34" s="281" t="str">
        <f>VLOOKUP(C34,'SINAPI ABRIL2023'!A:E,2,0)</f>
        <v xml:space="preserve">CABO DE COBRE, FLEXIVEL, CLASSE 4 OU 5, ISOLACAO EM PVC/A, ANTICHAMA BWF-B, 1 CONDUTOR, 450/750 V, SECAO NOMINAL 6 MM2                                                                                                                                                                                                                                                                                                                                                                                    </v>
      </c>
      <c r="E34" s="208" t="str">
        <f>VLOOKUP(C34,'SINAPI ABRIL2023'!A:E,3,0)</f>
        <v xml:space="preserve">M     </v>
      </c>
      <c r="F34" s="210">
        <v>9832</v>
      </c>
      <c r="G34" s="214" t="str">
        <f>VLOOKUP(C34,'SINAPI ABRIL2023'!A:E,5,0)</f>
        <v>5,78</v>
      </c>
      <c r="H34" s="211">
        <f t="shared" si="0"/>
        <v>56828.959999999999</v>
      </c>
    </row>
    <row r="35" spans="2:8" ht="33" x14ac:dyDescent="0.3">
      <c r="B35" s="207">
        <f t="shared" si="1"/>
        <v>31</v>
      </c>
      <c r="C35" s="208">
        <v>1014</v>
      </c>
      <c r="D35" s="281" t="str">
        <f>VLOOKUP(C35,'SINAPI ABRIL2023'!A:E,2,0)</f>
        <v xml:space="preserve">CABO DE COBRE, FLEXIVEL, CLASSE 4 OU 5, ISOLACAO EM PVC/A, ANTICHAMA BWF-B, 1 CONDUTOR, 450/750 V, SECAO NOMINAL 2,5 MM2                                                                                                                                                                                                                                                                                                                                                                                  </v>
      </c>
      <c r="E35" s="208" t="str">
        <f>VLOOKUP(C35,'SINAPI ABRIL2023'!A:E,3,0)</f>
        <v xml:space="preserve">M     </v>
      </c>
      <c r="F35" s="210">
        <v>41000</v>
      </c>
      <c r="G35" s="214" t="str">
        <f>VLOOKUP(C35,'SINAPI ABRIL2023'!A:E,5,0)</f>
        <v>2,42</v>
      </c>
      <c r="H35" s="211">
        <f t="shared" si="0"/>
        <v>99220</v>
      </c>
    </row>
    <row r="36" spans="2:8" x14ac:dyDescent="0.3">
      <c r="B36" s="207">
        <f t="shared" si="1"/>
        <v>32</v>
      </c>
      <c r="C36" s="208">
        <v>1082</v>
      </c>
      <c r="D36" s="281" t="str">
        <f>VLOOKUP(C36,'SINAPI ABRIL2023'!A:E,2,0)</f>
        <v xml:space="preserve">REATOR P/ LAMPADA VAPOR DE SODIO 250W USO EXT                                                                                                                                                                                                                                                                                                                                                                                                                                                             </v>
      </c>
      <c r="E36" s="208" t="str">
        <f>VLOOKUP(C36,'SINAPI ABRIL2023'!A:E,3,0)</f>
        <v xml:space="preserve">UN    </v>
      </c>
      <c r="F36" s="210">
        <v>255</v>
      </c>
      <c r="G36" s="214" t="str">
        <f>VLOOKUP(C36,'SINAPI ABRIL2023'!A:E,5,0)</f>
        <v>245,49</v>
      </c>
      <c r="H36" s="211">
        <f t="shared" si="0"/>
        <v>62599.950000000004</v>
      </c>
    </row>
    <row r="37" spans="2:8" ht="33" x14ac:dyDescent="0.3">
      <c r="B37" s="207">
        <f t="shared" si="1"/>
        <v>33</v>
      </c>
      <c r="C37" s="208">
        <v>1297</v>
      </c>
      <c r="D37" s="281" t="str">
        <f>VLOOKUP(C37,'SINAPI ABRIL2023'!A:E,2,0)</f>
        <v xml:space="preserve">PISO EM CERAMICA ESMALTADA, COMERCIAL (PADRAO POPULAR), PEI MAIOR OU IGUAL A 3, FORMATO MENOR OU IGUAL A  2025 CM2                                                                                                                                                                                                                                                                                                                                                                                        </v>
      </c>
      <c r="E37" s="208" t="str">
        <f>VLOOKUP(C37,'SINAPI ABRIL2023'!A:E,3,0)</f>
        <v xml:space="preserve">M2    </v>
      </c>
      <c r="F37" s="210">
        <v>250</v>
      </c>
      <c r="G37" s="214" t="str">
        <f>VLOOKUP(C37,'SINAPI ABRIL2023'!A:E,5,0)</f>
        <v>24,80</v>
      </c>
      <c r="H37" s="211">
        <f t="shared" si="0"/>
        <v>6200</v>
      </c>
    </row>
    <row r="38" spans="2:8" x14ac:dyDescent="0.3">
      <c r="B38" s="207">
        <f t="shared" si="1"/>
        <v>34</v>
      </c>
      <c r="C38" s="208">
        <v>21108</v>
      </c>
      <c r="D38" s="281" t="str">
        <f>VLOOKUP(C38,'SINAPI ABRIL2023'!A:E,2,0)</f>
        <v xml:space="preserve">PISO EM PORCELANATO RETIFICADO EXTRA, FORMATO MENOR OU IGUAL A 2025 CM2                                                                                                                                                                                                                                                                                                                                                                                                                                   </v>
      </c>
      <c r="E38" s="208" t="str">
        <f>VLOOKUP(C38,'SINAPI ABRIL2023'!A:E,3,0)</f>
        <v xml:space="preserve">M2    </v>
      </c>
      <c r="F38" s="210">
        <v>250</v>
      </c>
      <c r="G38" s="214" t="str">
        <f>VLOOKUP(C38,'SINAPI ABRIL2023'!A:E,5,0)</f>
        <v>81,23</v>
      </c>
      <c r="H38" s="211">
        <f t="shared" si="0"/>
        <v>20307.5</v>
      </c>
    </row>
    <row r="39" spans="2:8" x14ac:dyDescent="0.3">
      <c r="B39" s="207">
        <f t="shared" si="1"/>
        <v>35</v>
      </c>
      <c r="C39" s="208">
        <v>1321</v>
      </c>
      <c r="D39" s="281" t="str">
        <f>VLOOKUP(C39,'SINAPI ABRIL2023'!A:E,2,0)</f>
        <v xml:space="preserve">CHAPA DE ACO FINA A QUENTE BITOLA MSG 13, E = 2,25 MM (18,00 KG/M2)                                                                                                                                                                                                                                                                                                                                                                                                                                       </v>
      </c>
      <c r="E39" s="208" t="str">
        <f>VLOOKUP(C39,'SINAPI ABRIL2023'!A:E,3,0)</f>
        <v xml:space="preserve">KG    </v>
      </c>
      <c r="F39" s="210">
        <v>318</v>
      </c>
      <c r="G39" s="214" t="str">
        <f>VLOOKUP(C39,'SINAPI ABRIL2023'!A:E,5,0)</f>
        <v>13,23</v>
      </c>
      <c r="H39" s="211">
        <f t="shared" si="0"/>
        <v>4207.1400000000003</v>
      </c>
    </row>
    <row r="40" spans="2:8" x14ac:dyDescent="0.3">
      <c r="B40" s="207">
        <f t="shared" si="1"/>
        <v>36</v>
      </c>
      <c r="C40" s="208">
        <v>1339</v>
      </c>
      <c r="D40" s="281" t="str">
        <f>VLOOKUP(C40,'SINAPI ABRIL2023'!A:E,2,0)</f>
        <v xml:space="preserve">COLA A BASE DE RESINA SINTETICA PARA CHAPA DE LAMINADO MELAMINICO                                                                                                                                                                                                                                                                                                                                                                                                                                         </v>
      </c>
      <c r="E40" s="208" t="str">
        <f>VLOOKUP(C40,'SINAPI ABRIL2023'!A:E,3,0)</f>
        <v xml:space="preserve">KG    </v>
      </c>
      <c r="F40" s="210">
        <v>2</v>
      </c>
      <c r="G40" s="214" t="str">
        <f>VLOOKUP(C40,'SINAPI ABRIL2023'!A:E,5,0)</f>
        <v>58,39</v>
      </c>
      <c r="H40" s="211">
        <f t="shared" si="0"/>
        <v>116.78</v>
      </c>
    </row>
    <row r="41" spans="2:8" x14ac:dyDescent="0.3">
      <c r="B41" s="207">
        <f t="shared" si="1"/>
        <v>37</v>
      </c>
      <c r="C41" s="208">
        <v>1368</v>
      </c>
      <c r="D41" s="281" t="str">
        <f>VLOOKUP(C41,'SINAPI ABRIL2023'!A:E,2,0)</f>
        <v xml:space="preserve">CHUVEIRO COMUM EM PLASTICO BRANCO, COM CANO, 3 TEMPERATURAS, 5500 W (110/220 V)                                                                                                                                                                                                                                                                                                                                                                                                                           </v>
      </c>
      <c r="E41" s="208" t="str">
        <f>VLOOKUP(C41,'SINAPI ABRIL2023'!A:E,3,0)</f>
        <v xml:space="preserve">UN    </v>
      </c>
      <c r="F41" s="210">
        <v>57</v>
      </c>
      <c r="G41" s="214" t="str">
        <f>VLOOKUP(C41,'SINAPI ABRIL2023'!A:E,5,0)</f>
        <v>78,40</v>
      </c>
      <c r="H41" s="211">
        <f t="shared" si="0"/>
        <v>4468.8</v>
      </c>
    </row>
    <row r="42" spans="2:8" x14ac:dyDescent="0.3">
      <c r="B42" s="207">
        <f t="shared" si="1"/>
        <v>38</v>
      </c>
      <c r="C42" s="208">
        <v>1370</v>
      </c>
      <c r="D42" s="281" t="str">
        <f>VLOOKUP(C42,'SINAPI ABRIL2023'!A:E,2,0)</f>
        <v xml:space="preserve">DUCHA HIGIENICA PLASTICA COM REGISTRO METALICO 1/2 "                                                                                                                                                                                                                                                                                                                                                                                                                                                      </v>
      </c>
      <c r="E42" s="208" t="str">
        <f>VLOOKUP(C42,'SINAPI ABRIL2023'!A:E,3,0)</f>
        <v xml:space="preserve">UN    </v>
      </c>
      <c r="F42" s="210">
        <v>25</v>
      </c>
      <c r="G42" s="214" t="str">
        <f>VLOOKUP(C42,'SINAPI ABRIL2023'!A:E,5,0)</f>
        <v>106,76</v>
      </c>
      <c r="H42" s="211">
        <f t="shared" si="0"/>
        <v>2669</v>
      </c>
    </row>
    <row r="43" spans="2:8" x14ac:dyDescent="0.3">
      <c r="B43" s="207">
        <f t="shared" si="1"/>
        <v>39</v>
      </c>
      <c r="C43" s="208">
        <v>1380</v>
      </c>
      <c r="D43" s="281" t="str">
        <f>VLOOKUP(C43,'SINAPI ABRIL2023'!A:E,2,0)</f>
        <v xml:space="preserve">CIMENTO BRANCO NAO ESTRUTURAL (CPB - NAO ESTRUTURAL)                                                                                                                                                                                                                                                                                                                                                                                                                                                      </v>
      </c>
      <c r="E43" s="208" t="str">
        <f>VLOOKUP(C43,'SINAPI ABRIL2023'!A:E,3,0)</f>
        <v xml:space="preserve">KG    </v>
      </c>
      <c r="F43" s="210">
        <v>665</v>
      </c>
      <c r="G43" s="214" t="str">
        <f>VLOOKUP(C43,'SINAPI ABRIL2023'!A:E,5,0)</f>
        <v>4,41</v>
      </c>
      <c r="H43" s="211">
        <f t="shared" si="0"/>
        <v>2932.65</v>
      </c>
    </row>
    <row r="44" spans="2:8" ht="33" x14ac:dyDescent="0.3">
      <c r="B44" s="207">
        <f t="shared" si="1"/>
        <v>40</v>
      </c>
      <c r="C44" s="208">
        <v>1527</v>
      </c>
      <c r="D44" s="281" t="str">
        <f>VLOOKUP(C44,'SINAPI ABRIL2023'!A:E,2,0)</f>
        <v xml:space="preserve">CONCRETO USINADO BOMBEAVEL, CLASSE DE RESISTENCIA C25, BRITA 0 E 1, SLUMP = 100 +/- 20 MM, COM BOMBEAMENTO (DISPONIBILIZACAO DE BOMBA), SEM O LANCAMENTO (NBR 8953)                                                                                                                                                                                                                                                                                                                                       </v>
      </c>
      <c r="E44" s="208" t="str">
        <f>VLOOKUP(C44,'SINAPI ABRIL2023'!A:E,3,0)</f>
        <v xml:space="preserve">M3    </v>
      </c>
      <c r="F44" s="210">
        <v>20</v>
      </c>
      <c r="G44" s="214" t="str">
        <f>VLOOKUP(C44,'SINAPI ABRIL2023'!A:E,5,0)</f>
        <v>495,11</v>
      </c>
      <c r="H44" s="211">
        <f t="shared" si="0"/>
        <v>9902.2000000000007</v>
      </c>
    </row>
    <row r="45" spans="2:8" x14ac:dyDescent="0.3">
      <c r="B45" s="207">
        <f t="shared" si="1"/>
        <v>41</v>
      </c>
      <c r="C45" s="208">
        <v>1539</v>
      </c>
      <c r="D45" s="281" t="str">
        <f>VLOOKUP(C45,'SINAPI ABRIL2023'!A:E,2,0)</f>
        <v xml:space="preserve">CONECTOR METALICO TIPO PARAFUSO FENDIDO (SPLIT BOLT), PARA CABOS ATE 16 MM2                                                                                                                                                                                                                                                                                                                                                                                                                               </v>
      </c>
      <c r="E45" s="208" t="str">
        <f>VLOOKUP(C45,'SINAPI ABRIL2023'!A:E,3,0)</f>
        <v xml:space="preserve">UN    </v>
      </c>
      <c r="F45" s="210">
        <v>125</v>
      </c>
      <c r="G45" s="214" t="str">
        <f>VLOOKUP(C45,'SINAPI ABRIL2023'!A:E,5,0)</f>
        <v>8,01</v>
      </c>
      <c r="H45" s="211">
        <f t="shared" si="0"/>
        <v>1001.25</v>
      </c>
    </row>
    <row r="46" spans="2:8" x14ac:dyDescent="0.3">
      <c r="B46" s="207">
        <f t="shared" si="1"/>
        <v>42</v>
      </c>
      <c r="C46" s="208">
        <v>1550</v>
      </c>
      <c r="D46" s="281" t="str">
        <f>VLOOKUP(C46,'SINAPI ABRIL2023'!A:E,2,0)</f>
        <v xml:space="preserve">CONECTOR METALICO TIPO PARAFUSO FENDIDO (SPLIT BOLT), PARA CABOS ATE 25 MM2                                                                                                                                                                                                                                                                                                                                                                                                                               </v>
      </c>
      <c r="E46" s="208" t="str">
        <f>VLOOKUP(C46,'SINAPI ABRIL2023'!A:E,3,0)</f>
        <v xml:space="preserve">UN    </v>
      </c>
      <c r="F46" s="210">
        <v>125</v>
      </c>
      <c r="G46" s="214" t="str">
        <f>VLOOKUP(C46,'SINAPI ABRIL2023'!A:E,5,0)</f>
        <v>8,45</v>
      </c>
      <c r="H46" s="211">
        <f t="shared" si="0"/>
        <v>1056.25</v>
      </c>
    </row>
    <row r="47" spans="2:8" ht="33" x14ac:dyDescent="0.3">
      <c r="B47" s="207">
        <f t="shared" si="1"/>
        <v>43</v>
      </c>
      <c r="C47" s="208">
        <v>1562</v>
      </c>
      <c r="D47" s="281" t="str">
        <f>VLOOKUP(C47,'SINAPI ABRIL2023'!A:E,2,0)</f>
        <v xml:space="preserve">CONECTOR METALICO TIPO PARAFUSO FENDIDO (SPLIT BOLT), COM SEPARADOR DE CABOS BIMETALICOS, PARA CABOS ATE 50 MM2                                                                                                                                                                                                                                                                                                                                                                                           </v>
      </c>
      <c r="E47" s="208" t="str">
        <f>VLOOKUP(C47,'SINAPI ABRIL2023'!A:E,3,0)</f>
        <v xml:space="preserve">UN    </v>
      </c>
      <c r="F47" s="210">
        <v>125</v>
      </c>
      <c r="G47" s="214" t="str">
        <f>VLOOKUP(C47,'SINAPI ABRIL2023'!A:E,5,0)</f>
        <v>17,05</v>
      </c>
      <c r="H47" s="211">
        <f t="shared" si="0"/>
        <v>2131.25</v>
      </c>
    </row>
    <row r="48" spans="2:8" ht="33" x14ac:dyDescent="0.3">
      <c r="B48" s="207">
        <f t="shared" si="1"/>
        <v>44</v>
      </c>
      <c r="C48" s="208">
        <v>1563</v>
      </c>
      <c r="D48" s="281" t="str">
        <f>VLOOKUP(C48,'SINAPI ABRIL2023'!A:E,2,0)</f>
        <v xml:space="preserve">CONECTOR METALICO TIPO PARAFUSO FENDIDO (SPLIT BOLT), COM SEPARADOR DE CABOS BIMETALICOS, PARA CABOS ATE 70 MM2                                                                                                                                                                                                                                                                                                                                                                                           </v>
      </c>
      <c r="E48" s="208" t="str">
        <f>VLOOKUP(C48,'SINAPI ABRIL2023'!A:E,3,0)</f>
        <v xml:space="preserve">UN    </v>
      </c>
      <c r="F48" s="210">
        <v>125</v>
      </c>
      <c r="G48" s="214" t="str">
        <f>VLOOKUP(C48,'SINAPI ABRIL2023'!A:E,5,0)</f>
        <v>22,88</v>
      </c>
      <c r="H48" s="211">
        <f t="shared" si="0"/>
        <v>2860</v>
      </c>
    </row>
    <row r="49" spans="2:8" x14ac:dyDescent="0.3">
      <c r="B49" s="207">
        <f t="shared" si="1"/>
        <v>45</v>
      </c>
      <c r="C49" s="208">
        <v>1597</v>
      </c>
      <c r="D49" s="281" t="str">
        <f>VLOOKUP(C49,'SINAPI ABRIL2023'!A:E,2,0)</f>
        <v xml:space="preserve">CONECTOR DE ALUMINIO TIPO PRENSA CABO, BITOLA 3/8", PARA CABOS DE DIAMETRO DE 9 A 10 MM                                                                                                                                                                                                                                                                                                                                                                                                                   </v>
      </c>
      <c r="E49" s="208" t="str">
        <f>VLOOKUP(C49,'SINAPI ABRIL2023'!A:E,3,0)</f>
        <v xml:space="preserve">UN    </v>
      </c>
      <c r="F49" s="210">
        <v>125</v>
      </c>
      <c r="G49" s="214" t="str">
        <f>VLOOKUP(C49,'SINAPI ABRIL2023'!A:E,5,0)</f>
        <v>12,67</v>
      </c>
      <c r="H49" s="211">
        <f t="shared" si="0"/>
        <v>1583.75</v>
      </c>
    </row>
    <row r="50" spans="2:8" ht="33" x14ac:dyDescent="0.3">
      <c r="B50" s="207">
        <f t="shared" si="1"/>
        <v>46</v>
      </c>
      <c r="C50" s="208">
        <v>1598</v>
      </c>
      <c r="D50" s="281" t="str">
        <f>VLOOKUP(C50,'SINAPI ABRIL2023'!A:E,2,0)</f>
        <v xml:space="preserve">CONECTOR DE ALUMINIO TIPO PRENSA CABO, BITOLA 1/2", PARA CABOS DE DIAMETRO DE 12,5 A 15 MM                                                                                                                                                                                                                                                                                                                                                                                                                </v>
      </c>
      <c r="E50" s="208" t="str">
        <f>VLOOKUP(C50,'SINAPI ABRIL2023'!A:E,3,0)</f>
        <v xml:space="preserve">UN    </v>
      </c>
      <c r="F50" s="210">
        <v>125</v>
      </c>
      <c r="G50" s="214" t="str">
        <f>VLOOKUP(C50,'SINAPI ABRIL2023'!A:E,5,0)</f>
        <v>13,48</v>
      </c>
      <c r="H50" s="211">
        <f t="shared" si="0"/>
        <v>1685</v>
      </c>
    </row>
    <row r="51" spans="2:8" ht="33" x14ac:dyDescent="0.3">
      <c r="B51" s="207">
        <f t="shared" si="1"/>
        <v>47</v>
      </c>
      <c r="C51" s="208">
        <v>1599</v>
      </c>
      <c r="D51" s="281" t="str">
        <f>VLOOKUP(C51,'SINAPI ABRIL2023'!A:E,2,0)</f>
        <v xml:space="preserve">CONECTOR DE ALUMINIO TIPO PRENSA CABO, BITOLA 3/4", PARA CABOS DE DIAMETRO DE 17,5 A 20 MM                                                                                                                                                                                                                                                                                                                                                                                                                </v>
      </c>
      <c r="E51" s="208" t="str">
        <f>VLOOKUP(C51,'SINAPI ABRIL2023'!A:E,3,0)</f>
        <v xml:space="preserve">UN    </v>
      </c>
      <c r="F51" s="210">
        <v>125</v>
      </c>
      <c r="G51" s="214" t="str">
        <f>VLOOKUP(C51,'SINAPI ABRIL2023'!A:E,5,0)</f>
        <v>15,64</v>
      </c>
      <c r="H51" s="211">
        <f t="shared" si="0"/>
        <v>1955</v>
      </c>
    </row>
    <row r="52" spans="2:8" x14ac:dyDescent="0.3">
      <c r="B52" s="207">
        <f t="shared" si="1"/>
        <v>48</v>
      </c>
      <c r="C52" s="208">
        <v>1600</v>
      </c>
      <c r="D52" s="281" t="str">
        <f>VLOOKUP(C52,'SINAPI ABRIL2023'!A:E,2,0)</f>
        <v xml:space="preserve">CONECTOR DE ALUMINIO TIPO PRENSA CABO, BITOLA 1", PARA CABOS DE DIAMETRO DE 22,5 A 25 MM                                                                                                                                                                                                                                                                                                                                                                                                                  </v>
      </c>
      <c r="E52" s="208" t="str">
        <f>VLOOKUP(C52,'SINAPI ABRIL2023'!A:E,3,0)</f>
        <v xml:space="preserve">UN    </v>
      </c>
      <c r="F52" s="210">
        <v>125</v>
      </c>
      <c r="G52" s="214" t="str">
        <f>VLOOKUP(C52,'SINAPI ABRIL2023'!A:E,5,0)</f>
        <v>19,90</v>
      </c>
      <c r="H52" s="211">
        <f t="shared" si="0"/>
        <v>2487.5</v>
      </c>
    </row>
    <row r="53" spans="2:8" ht="33" x14ac:dyDescent="0.3">
      <c r="B53" s="207">
        <f t="shared" si="1"/>
        <v>49</v>
      </c>
      <c r="C53" s="208">
        <v>1601</v>
      </c>
      <c r="D53" s="281" t="str">
        <f>VLOOKUP(C53,'SINAPI ABRIL2023'!A:E,2,0)</f>
        <v xml:space="preserve">CONECTOR DE ALUMINIO TIPO PRENSA CABO, BITOLA 1 1/4", PARA CABOS DE DIAMETRO DE 31 A 34 MM                                                                                                                                                                                                                                                                                                                                                                                                                </v>
      </c>
      <c r="E53" s="208" t="str">
        <f>VLOOKUP(C53,'SINAPI ABRIL2023'!A:E,3,0)</f>
        <v xml:space="preserve">UN    </v>
      </c>
      <c r="F53" s="210">
        <v>125</v>
      </c>
      <c r="G53" s="214" t="str">
        <f>VLOOKUP(C53,'SINAPI ABRIL2023'!A:E,5,0)</f>
        <v>45,55</v>
      </c>
      <c r="H53" s="211">
        <f t="shared" si="0"/>
        <v>5693.75</v>
      </c>
    </row>
    <row r="54" spans="2:8" ht="33" x14ac:dyDescent="0.3">
      <c r="B54" s="207">
        <f t="shared" si="1"/>
        <v>50</v>
      </c>
      <c r="C54" s="208">
        <v>1602</v>
      </c>
      <c r="D54" s="281" t="str">
        <f>VLOOKUP(C54,'SINAPI ABRIL2023'!A:E,2,0)</f>
        <v xml:space="preserve">CONECTOR DE ALUMINIO TIPO PRENSA CABO, BITOLA 1 1/2", PARA CABOS DE DIAMETRO DE 37 A 40 MM                                                                                                                                                                                                                                                                                                                                                                                                                </v>
      </c>
      <c r="E54" s="208" t="str">
        <f>VLOOKUP(C54,'SINAPI ABRIL2023'!A:E,3,0)</f>
        <v xml:space="preserve">UN    </v>
      </c>
      <c r="F54" s="210">
        <v>125</v>
      </c>
      <c r="G54" s="214" t="str">
        <f>VLOOKUP(C54,'SINAPI ABRIL2023'!A:E,5,0)</f>
        <v>51,11</v>
      </c>
      <c r="H54" s="211">
        <f t="shared" si="0"/>
        <v>6388.75</v>
      </c>
    </row>
    <row r="55" spans="2:8" x14ac:dyDescent="0.3">
      <c r="B55" s="207">
        <f t="shared" si="1"/>
        <v>51</v>
      </c>
      <c r="C55" s="208">
        <v>1603</v>
      </c>
      <c r="D55" s="281" t="str">
        <f>VLOOKUP(C55,'SINAPI ABRIL2023'!A:E,2,0)</f>
        <v xml:space="preserve">CONECTOR DE ALUMINIO TIPO PRENSA CABO, BITOLA 2", PARA CABOS DE DIAMETRO DE 47,5 A 50 MM                                                                                                                                                                                                                                                                                                                                                                                                                  </v>
      </c>
      <c r="E55" s="208" t="str">
        <f>VLOOKUP(C55,'SINAPI ABRIL2023'!A:E,3,0)</f>
        <v xml:space="preserve">UN    </v>
      </c>
      <c r="F55" s="210">
        <v>125</v>
      </c>
      <c r="G55" s="214" t="str">
        <f>VLOOKUP(C55,'SINAPI ABRIL2023'!A:E,5,0)</f>
        <v>77,16</v>
      </c>
      <c r="H55" s="211">
        <f t="shared" si="0"/>
        <v>9645</v>
      </c>
    </row>
    <row r="56" spans="2:8" x14ac:dyDescent="0.3">
      <c r="B56" s="207">
        <f t="shared" si="1"/>
        <v>52</v>
      </c>
      <c r="C56" s="208">
        <v>1614</v>
      </c>
      <c r="D56" s="281" t="str">
        <f>VLOOKUP(C56,'SINAPI ABRIL2023'!A:E,2,0)</f>
        <v xml:space="preserve">CONTATOR TRIPOLAR, CORRENTE DE 32 A, TENSAO NOMINAL DE *500* V, CATEGORIA AC-2 E AC-3                                                                                                                                                                                                                                                                                                                                                                                                                     </v>
      </c>
      <c r="E56" s="208" t="str">
        <f>VLOOKUP(C56,'SINAPI ABRIL2023'!A:E,3,0)</f>
        <v xml:space="preserve">UN    </v>
      </c>
      <c r="F56" s="210">
        <v>125</v>
      </c>
      <c r="G56" s="214" t="str">
        <f>VLOOKUP(C56,'SINAPI ABRIL2023'!A:E,5,0)</f>
        <v>296,28</v>
      </c>
      <c r="H56" s="211">
        <f t="shared" si="0"/>
        <v>37035</v>
      </c>
    </row>
    <row r="57" spans="2:8" x14ac:dyDescent="0.3">
      <c r="B57" s="207">
        <f t="shared" si="1"/>
        <v>53</v>
      </c>
      <c r="C57" s="208">
        <v>1615</v>
      </c>
      <c r="D57" s="281" t="str">
        <f>VLOOKUP(C57,'SINAPI ABRIL2023'!A:E,2,0)</f>
        <v xml:space="preserve">CONTATOR TRIPOLAR, CORRENTE DE 75 A, TENSAO NOMINAL DE *500* V, CATEGORIA AC-2 E AC-3                                                                                                                                                                                                                                                                                                                                                                                                                     </v>
      </c>
      <c r="E57" s="208" t="str">
        <f>VLOOKUP(C57,'SINAPI ABRIL2023'!A:E,3,0)</f>
        <v xml:space="preserve">UN    </v>
      </c>
      <c r="F57" s="210">
        <v>31</v>
      </c>
      <c r="G57" s="214" t="str">
        <f>VLOOKUP(C57,'SINAPI ABRIL2023'!A:E,5,0)</f>
        <v>995,07</v>
      </c>
      <c r="H57" s="211">
        <f t="shared" si="0"/>
        <v>30847.170000000002</v>
      </c>
    </row>
    <row r="58" spans="2:8" x14ac:dyDescent="0.3">
      <c r="B58" s="207">
        <f t="shared" si="1"/>
        <v>54</v>
      </c>
      <c r="C58" s="208">
        <v>1618</v>
      </c>
      <c r="D58" s="281" t="str">
        <f>VLOOKUP(C58,'SINAPI ABRIL2023'!A:E,2,0)</f>
        <v xml:space="preserve">CONTATOR TRIPOLAR, CORRENTE DE 95 A, TENSAO NOMINAL DE *500* V, CATEGORIA AC-2 E AC-3                                                                                                                                                                                                                                                                                                                                                                                                                     </v>
      </c>
      <c r="E58" s="208" t="str">
        <f>VLOOKUP(C58,'SINAPI ABRIL2023'!A:E,3,0)</f>
        <v xml:space="preserve">UN    </v>
      </c>
      <c r="F58" s="210">
        <v>12</v>
      </c>
      <c r="G58" s="214" t="str">
        <f>VLOOKUP(C58,'SINAPI ABRIL2023'!A:E,5,0)</f>
        <v>1.367,37</v>
      </c>
      <c r="H58" s="211">
        <f t="shared" si="0"/>
        <v>16408.439999999999</v>
      </c>
    </row>
    <row r="59" spans="2:8" x14ac:dyDescent="0.3">
      <c r="B59" s="207">
        <f t="shared" si="1"/>
        <v>55</v>
      </c>
      <c r="C59" s="208">
        <v>1619</v>
      </c>
      <c r="D59" s="281" t="str">
        <f>VLOOKUP(C59,'SINAPI ABRIL2023'!A:E,2,0)</f>
        <v xml:space="preserve">CONTATOR TRIPOLAR, CORRENTE DE 25 A, TENSAO NOMINAL DE *500* V, CATEGORIA AC-2 E AC-3                                                                                                                                                                                                                                                                                                                                                                                                                     </v>
      </c>
      <c r="E59" s="208" t="str">
        <f>VLOOKUP(C59,'SINAPI ABRIL2023'!A:E,3,0)</f>
        <v xml:space="preserve">UN    </v>
      </c>
      <c r="F59" s="210">
        <v>31</v>
      </c>
      <c r="G59" s="214" t="str">
        <f>VLOOKUP(C59,'SINAPI ABRIL2023'!A:E,5,0)</f>
        <v>191,44</v>
      </c>
      <c r="H59" s="211">
        <f t="shared" si="0"/>
        <v>5934.64</v>
      </c>
    </row>
    <row r="60" spans="2:8" x14ac:dyDescent="0.3">
      <c r="B60" s="207">
        <f t="shared" si="1"/>
        <v>56</v>
      </c>
      <c r="C60" s="208">
        <v>1621</v>
      </c>
      <c r="D60" s="281" t="str">
        <f>VLOOKUP(C60,'SINAPI ABRIL2023'!A:E,2,0)</f>
        <v xml:space="preserve">CONTATOR TRIPOLAR, CORRENTE DE 45 A, TENSAO NOMINAL DE *500* V, CATEGORIA AC-2 E AC-3                                                                                                                                                                                                                                                                                                                                                                                                                     </v>
      </c>
      <c r="E60" s="208" t="str">
        <f>VLOOKUP(C60,'SINAPI ABRIL2023'!A:E,3,0)</f>
        <v xml:space="preserve">UN    </v>
      </c>
      <c r="F60" s="210">
        <v>31</v>
      </c>
      <c r="G60" s="214" t="str">
        <f>VLOOKUP(C60,'SINAPI ABRIL2023'!A:E,5,0)</f>
        <v>529,90</v>
      </c>
      <c r="H60" s="211">
        <f t="shared" si="0"/>
        <v>16426.899999999998</v>
      </c>
    </row>
    <row r="61" spans="2:8" x14ac:dyDescent="0.3">
      <c r="B61" s="207">
        <f t="shared" si="1"/>
        <v>57</v>
      </c>
      <c r="C61" s="208">
        <v>1813</v>
      </c>
      <c r="D61" s="281" t="str">
        <f>VLOOKUP(C61,'SINAPI ABRIL2023'!A:E,2,0)</f>
        <v xml:space="preserve">CURVA 90 GRAUS DE FERRO GALVANIZADO, COM ROSCA BSP FEMEA, DE 3/4"                                                                                                                                                                                                                                                                                                                                                                                                                                         </v>
      </c>
      <c r="E61" s="208" t="str">
        <f>VLOOKUP(C61,'SINAPI ABRIL2023'!A:E,3,0)</f>
        <v xml:space="preserve">UN    </v>
      </c>
      <c r="F61" s="210">
        <v>125</v>
      </c>
      <c r="G61" s="214" t="str">
        <f>VLOOKUP(C61,'SINAPI ABRIL2023'!A:E,5,0)</f>
        <v>25,88</v>
      </c>
      <c r="H61" s="211">
        <f t="shared" si="0"/>
        <v>3235</v>
      </c>
    </row>
    <row r="62" spans="2:8" x14ac:dyDescent="0.3">
      <c r="B62" s="207">
        <f t="shared" si="1"/>
        <v>58</v>
      </c>
      <c r="C62" s="208">
        <v>1922</v>
      </c>
      <c r="D62" s="281" t="str">
        <f>VLOOKUP(C62,'SINAPI ABRIL2023'!A:E,2,0)</f>
        <v xml:space="preserve">CURVA DE PVC 45 GRAUS, SOLDAVEL, 75 MM, COR MARROM, PARA AGUA FRIA PREDIAL                                                                                                                                                                                                                                                                                                                                                                                                                                </v>
      </c>
      <c r="E62" s="208" t="str">
        <f>VLOOKUP(C62,'SINAPI ABRIL2023'!A:E,3,0)</f>
        <v xml:space="preserve">UN    </v>
      </c>
      <c r="F62" s="210">
        <v>125</v>
      </c>
      <c r="G62" s="214" t="str">
        <f>VLOOKUP(C62,'SINAPI ABRIL2023'!A:E,5,0)</f>
        <v>34,51</v>
      </c>
      <c r="H62" s="211">
        <f t="shared" si="0"/>
        <v>4313.75</v>
      </c>
    </row>
    <row r="63" spans="2:8" x14ac:dyDescent="0.3">
      <c r="B63" s="207">
        <f t="shared" si="1"/>
        <v>59</v>
      </c>
      <c r="C63" s="208">
        <v>1923</v>
      </c>
      <c r="D63" s="281" t="str">
        <f>VLOOKUP(C63,'SINAPI ABRIL2023'!A:E,2,0)</f>
        <v xml:space="preserve">CURVA DE PVC 45 GRAUS, SOLDAVEL, 32 MM, COR MARROM, PARA AGUA FRIA PREDIAL                                                                                                                                                                                                                                                                                                                                                                                                                                </v>
      </c>
      <c r="E63" s="208" t="str">
        <f>VLOOKUP(C63,'SINAPI ABRIL2023'!A:E,3,0)</f>
        <v xml:space="preserve">UN    </v>
      </c>
      <c r="F63" s="210">
        <v>125</v>
      </c>
      <c r="G63" s="214" t="str">
        <f>VLOOKUP(C63,'SINAPI ABRIL2023'!A:E,5,0)</f>
        <v>4,98</v>
      </c>
      <c r="H63" s="211">
        <f t="shared" si="0"/>
        <v>622.5</v>
      </c>
    </row>
    <row r="64" spans="2:8" x14ac:dyDescent="0.3">
      <c r="B64" s="207">
        <f t="shared" si="1"/>
        <v>60</v>
      </c>
      <c r="C64" s="208">
        <v>1924</v>
      </c>
      <c r="D64" s="281" t="str">
        <f>VLOOKUP(C64,'SINAPI ABRIL2023'!A:E,2,0)</f>
        <v xml:space="preserve">CURVA DE PVC 45 GRAUS, SOLDAVEL, 60 MM, COR MARROM, PARA AGUA FRIA PREDIAL                                                                                                                                                                                                                                                                                                                                                                                                                                </v>
      </c>
      <c r="E64" s="208" t="str">
        <f>VLOOKUP(C64,'SINAPI ABRIL2023'!A:E,3,0)</f>
        <v xml:space="preserve">UN    </v>
      </c>
      <c r="F64" s="210">
        <v>125</v>
      </c>
      <c r="G64" s="214" t="str">
        <f>VLOOKUP(C64,'SINAPI ABRIL2023'!A:E,5,0)</f>
        <v>16,69</v>
      </c>
      <c r="H64" s="211">
        <f t="shared" ref="H64:H123" si="2">F64*G64</f>
        <v>2086.25</v>
      </c>
    </row>
    <row r="65" spans="2:8" x14ac:dyDescent="0.3">
      <c r="B65" s="207">
        <f t="shared" si="1"/>
        <v>61</v>
      </c>
      <c r="C65" s="208">
        <v>1926</v>
      </c>
      <c r="D65" s="281" t="str">
        <f>VLOOKUP(C65,'SINAPI ABRIL2023'!A:E,2,0)</f>
        <v xml:space="preserve">CURVA DE PVC 45 GRAUS, SOLDAVEL, 20 MM, COR MARROM, PARA AGUA FRIA PREDIAL                                                                                                                                                                                                                                                                                                                                                                                                                                </v>
      </c>
      <c r="E65" s="208" t="str">
        <f>VLOOKUP(C65,'SINAPI ABRIL2023'!A:E,3,0)</f>
        <v xml:space="preserve">UN    </v>
      </c>
      <c r="F65" s="210">
        <v>125</v>
      </c>
      <c r="G65" s="214" t="str">
        <f>VLOOKUP(C65,'SINAPI ABRIL2023'!A:E,5,0)</f>
        <v>2,44</v>
      </c>
      <c r="H65" s="211">
        <f t="shared" si="2"/>
        <v>305</v>
      </c>
    </row>
    <row r="66" spans="2:8" x14ac:dyDescent="0.3">
      <c r="B66" s="207">
        <f t="shared" si="1"/>
        <v>62</v>
      </c>
      <c r="C66" s="208">
        <v>1927</v>
      </c>
      <c r="D66" s="281" t="str">
        <f>VLOOKUP(C66,'SINAPI ABRIL2023'!A:E,2,0)</f>
        <v xml:space="preserve">CURVA DE PVC 45 GRAUS, SOLDAVEL, 25 MM, COR MARROM, PARA AGUA FRIA PREDIAL                                                                                                                                                                                                                                                                                                                                                                                                                                </v>
      </c>
      <c r="E66" s="208" t="str">
        <f>VLOOKUP(C66,'SINAPI ABRIL2023'!A:E,3,0)</f>
        <v xml:space="preserve">UN    </v>
      </c>
      <c r="F66" s="210">
        <v>125</v>
      </c>
      <c r="G66" s="214" t="str">
        <f>VLOOKUP(C66,'SINAPI ABRIL2023'!A:E,5,0)</f>
        <v>2,73</v>
      </c>
      <c r="H66" s="211">
        <f t="shared" si="2"/>
        <v>341.25</v>
      </c>
    </row>
    <row r="67" spans="2:8" x14ac:dyDescent="0.3">
      <c r="B67" s="207">
        <f t="shared" si="1"/>
        <v>63</v>
      </c>
      <c r="C67" s="208">
        <v>1929</v>
      </c>
      <c r="D67" s="281" t="str">
        <f>VLOOKUP(C67,'SINAPI ABRIL2023'!A:E,2,0)</f>
        <v xml:space="preserve">CURVA DE PVC 45 GRAUS, SOLDAVEL, 40 MM, COR MARROM, PARA AGUA FRIA PREDIAL                                                                                                                                                                                                                                                                                                                                                                                                                                </v>
      </c>
      <c r="E67" s="208" t="str">
        <f>VLOOKUP(C67,'SINAPI ABRIL2023'!A:E,3,0)</f>
        <v xml:space="preserve">UN    </v>
      </c>
      <c r="F67" s="210">
        <v>125</v>
      </c>
      <c r="G67" s="214" t="str">
        <f>VLOOKUP(C67,'SINAPI ABRIL2023'!A:E,5,0)</f>
        <v>6,04</v>
      </c>
      <c r="H67" s="211">
        <f t="shared" si="2"/>
        <v>755</v>
      </c>
    </row>
    <row r="68" spans="2:8" x14ac:dyDescent="0.3">
      <c r="B68" s="207">
        <f t="shared" si="1"/>
        <v>64</v>
      </c>
      <c r="C68" s="208">
        <v>1930</v>
      </c>
      <c r="D68" s="281" t="str">
        <f>VLOOKUP(C68,'SINAPI ABRIL2023'!A:E,2,0)</f>
        <v xml:space="preserve">CURVA DE PVC 45 GRAUS, SOLDAVEL, 50 MM, COR MARROM, PARA AGUA FRIA PREDIAL                                                                                                                                                                                                                                                                                                                                                                                                                                </v>
      </c>
      <c r="E68" s="208" t="str">
        <f>VLOOKUP(C68,'SINAPI ABRIL2023'!A:E,3,0)</f>
        <v xml:space="preserve">UN    </v>
      </c>
      <c r="F68" s="210">
        <v>125</v>
      </c>
      <c r="G68" s="214" t="str">
        <f>VLOOKUP(C68,'SINAPI ABRIL2023'!A:E,5,0)</f>
        <v>10,34</v>
      </c>
      <c r="H68" s="211">
        <f t="shared" si="2"/>
        <v>1292.5</v>
      </c>
    </row>
    <row r="69" spans="2:8" x14ac:dyDescent="0.3">
      <c r="B69" s="207">
        <f t="shared" si="1"/>
        <v>65</v>
      </c>
      <c r="C69" s="208">
        <v>1932</v>
      </c>
      <c r="D69" s="281" t="str">
        <f>VLOOKUP(C69,'SINAPI ABRIL2023'!A:E,2,0)</f>
        <v xml:space="preserve">CURVA PVC CURTA 90 GRAUS, DN 50 MM, PARA ESGOTO PREDIAL                                                                                                                                                                                                                                                                                                                                                                                                                                                   </v>
      </c>
      <c r="E69" s="208" t="str">
        <f>VLOOKUP(C69,'SINAPI ABRIL2023'!A:E,3,0)</f>
        <v xml:space="preserve">UN    </v>
      </c>
      <c r="F69" s="210">
        <v>125</v>
      </c>
      <c r="G69" s="214" t="str">
        <f>VLOOKUP(C69,'SINAPI ABRIL2023'!A:E,5,0)</f>
        <v>12,60</v>
      </c>
      <c r="H69" s="211">
        <f t="shared" si="2"/>
        <v>1575</v>
      </c>
    </row>
    <row r="70" spans="2:8" x14ac:dyDescent="0.3">
      <c r="B70" s="207">
        <f t="shared" si="1"/>
        <v>66</v>
      </c>
      <c r="C70" s="208">
        <v>1933</v>
      </c>
      <c r="D70" s="281" t="str">
        <f>VLOOKUP(C70,'SINAPI ABRIL2023'!A:E,2,0)</f>
        <v xml:space="preserve">CURVA PVC CURTA 90 GRAUS, DN 40 MM, PARA ESGOTO PREDIAL                                                                                                                                                                                                                                                                                                                                                                                                                                                   </v>
      </c>
      <c r="E70" s="208" t="str">
        <f>VLOOKUP(C70,'SINAPI ABRIL2023'!A:E,3,0)</f>
        <v xml:space="preserve">UN    </v>
      </c>
      <c r="F70" s="210">
        <v>125</v>
      </c>
      <c r="G70" s="214" t="str">
        <f>VLOOKUP(C70,'SINAPI ABRIL2023'!A:E,5,0)</f>
        <v>5,50</v>
      </c>
      <c r="H70" s="211">
        <f t="shared" si="2"/>
        <v>687.5</v>
      </c>
    </row>
    <row r="71" spans="2:8" x14ac:dyDescent="0.3">
      <c r="B71" s="207">
        <f t="shared" ref="B71:B134" si="3">B70+1</f>
        <v>67</v>
      </c>
      <c r="C71" s="208">
        <v>1937</v>
      </c>
      <c r="D71" s="281" t="str">
        <f>VLOOKUP(C71,'SINAPI ABRIL2023'!A:E,2,0)</f>
        <v xml:space="preserve">CURVA PVC 90 GRAUS, ROSCAVEL, 1/2", COR BRANCA, AGUA FRIA PREDIAL                                                                                                                                                                                                                                                                                                                                                                                                                                         </v>
      </c>
      <c r="E71" s="208" t="str">
        <f>VLOOKUP(C71,'SINAPI ABRIL2023'!A:E,3,0)</f>
        <v xml:space="preserve">UN    </v>
      </c>
      <c r="F71" s="210">
        <v>125</v>
      </c>
      <c r="G71" s="214" t="str">
        <f>VLOOKUP(C71,'SINAPI ABRIL2023'!A:E,5,0)</f>
        <v>6,27</v>
      </c>
      <c r="H71" s="211">
        <f t="shared" si="2"/>
        <v>783.75</v>
      </c>
    </row>
    <row r="72" spans="2:8" x14ac:dyDescent="0.3">
      <c r="B72" s="207">
        <f t="shared" si="3"/>
        <v>68</v>
      </c>
      <c r="C72" s="208">
        <v>1938</v>
      </c>
      <c r="D72" s="281" t="str">
        <f>VLOOKUP(C72,'SINAPI ABRIL2023'!A:E,2,0)</f>
        <v xml:space="preserve">CURVA PVC 90 GRAUS, ROSCAVEL, 3/4", COR BRANCA, AGUA FRIA PREDIAL                                                                                                                                                                                                                                                                                                                                                                                                                                         </v>
      </c>
      <c r="E72" s="208" t="str">
        <f>VLOOKUP(C72,'SINAPI ABRIL2023'!A:E,3,0)</f>
        <v xml:space="preserve">UN    </v>
      </c>
      <c r="F72" s="210">
        <v>125</v>
      </c>
      <c r="G72" s="214" t="str">
        <f>VLOOKUP(C72,'SINAPI ABRIL2023'!A:E,5,0)</f>
        <v>7,13</v>
      </c>
      <c r="H72" s="211">
        <f t="shared" si="2"/>
        <v>891.25</v>
      </c>
    </row>
    <row r="73" spans="2:8" x14ac:dyDescent="0.3">
      <c r="B73" s="207">
        <f t="shared" si="3"/>
        <v>69</v>
      </c>
      <c r="C73" s="208">
        <v>1939</v>
      </c>
      <c r="D73" s="281" t="str">
        <f>VLOOKUP(C73,'SINAPI ABRIL2023'!A:E,2,0)</f>
        <v xml:space="preserve">CURVA PVC 90 GRAUS, ROSCAVEL, 1", COR BRANCA, AGUA FRIA PREDIAL                                                                                                                                                                                                                                                                                                                                                                                                                                           </v>
      </c>
      <c r="E73" s="208" t="str">
        <f>VLOOKUP(C73,'SINAPI ABRIL2023'!A:E,3,0)</f>
        <v xml:space="preserve">UN    </v>
      </c>
      <c r="F73" s="210">
        <v>125</v>
      </c>
      <c r="G73" s="214" t="str">
        <f>VLOOKUP(C73,'SINAPI ABRIL2023'!A:E,5,0)</f>
        <v>10,18</v>
      </c>
      <c r="H73" s="211">
        <f t="shared" si="2"/>
        <v>1272.5</v>
      </c>
    </row>
    <row r="74" spans="2:8" x14ac:dyDescent="0.3">
      <c r="B74" s="207">
        <f t="shared" si="3"/>
        <v>70</v>
      </c>
      <c r="C74" s="208">
        <v>1951</v>
      </c>
      <c r="D74" s="281" t="str">
        <f>VLOOKUP(C74,'SINAPI ABRIL2023'!A:E,2,0)</f>
        <v xml:space="preserve">CURVA PVC CURTA 90 GRAUS, DN 75 MM, PARA ESGOTO PREDIAL                                                                                                                                                                                                                                                                                                                                                                                                                                                   </v>
      </c>
      <c r="E74" s="208" t="str">
        <f>VLOOKUP(C74,'SINAPI ABRIL2023'!A:E,3,0)</f>
        <v xml:space="preserve">UN    </v>
      </c>
      <c r="F74" s="210">
        <v>125</v>
      </c>
      <c r="G74" s="214" t="str">
        <f>VLOOKUP(C74,'SINAPI ABRIL2023'!A:E,5,0)</f>
        <v>26,29</v>
      </c>
      <c r="H74" s="211">
        <f t="shared" si="2"/>
        <v>3286.25</v>
      </c>
    </row>
    <row r="75" spans="2:8" x14ac:dyDescent="0.3">
      <c r="B75" s="207">
        <f t="shared" si="3"/>
        <v>71</v>
      </c>
      <c r="C75" s="208">
        <v>1955</v>
      </c>
      <c r="D75" s="281" t="str">
        <f>VLOOKUP(C75,'SINAPI ABRIL2023'!A:E,2,0)</f>
        <v xml:space="preserve">CURVA DE PVC 90 GRAUS, SOLDAVEL, 20 MM, COR MARROM, PARA AGUA FRIA PREDIAL                                                                                                                                                                                                                                                                                                                                                                                                                                </v>
      </c>
      <c r="E75" s="208" t="str">
        <f>VLOOKUP(C75,'SINAPI ABRIL2023'!A:E,3,0)</f>
        <v xml:space="preserve">UN    </v>
      </c>
      <c r="F75" s="210">
        <v>125</v>
      </c>
      <c r="G75" s="214" t="str">
        <f>VLOOKUP(C75,'SINAPI ABRIL2023'!A:E,5,0)</f>
        <v>2,35</v>
      </c>
      <c r="H75" s="211">
        <f t="shared" si="2"/>
        <v>293.75</v>
      </c>
    </row>
    <row r="76" spans="2:8" x14ac:dyDescent="0.3">
      <c r="B76" s="207">
        <f t="shared" si="3"/>
        <v>72</v>
      </c>
      <c r="C76" s="208">
        <v>1956</v>
      </c>
      <c r="D76" s="281" t="str">
        <f>VLOOKUP(C76,'SINAPI ABRIL2023'!A:E,2,0)</f>
        <v xml:space="preserve">CURVA DE PVC 90 GRAUS, SOLDAVEL, 25 MM, COR MARROM, PARA AGUA FRIA PREDIAL                                                                                                                                                                                                                                                                                                                                                                                                                                </v>
      </c>
      <c r="E76" s="208" t="str">
        <f>VLOOKUP(C76,'SINAPI ABRIL2023'!A:E,3,0)</f>
        <v xml:space="preserve">UN    </v>
      </c>
      <c r="F76" s="210">
        <v>125</v>
      </c>
      <c r="G76" s="214" t="str">
        <f>VLOOKUP(C76,'SINAPI ABRIL2023'!A:E,5,0)</f>
        <v>3,33</v>
      </c>
      <c r="H76" s="211">
        <f t="shared" si="2"/>
        <v>416.25</v>
      </c>
    </row>
    <row r="77" spans="2:8" x14ac:dyDescent="0.3">
      <c r="B77" s="207">
        <f t="shared" si="3"/>
        <v>73</v>
      </c>
      <c r="C77" s="208">
        <v>1957</v>
      </c>
      <c r="D77" s="281" t="str">
        <f>VLOOKUP(C77,'SINAPI ABRIL2023'!A:E,2,0)</f>
        <v xml:space="preserve">CURVA DE PVC 90 GRAUS, SOLDAVEL, 32 MM, COR MARROM, PARA AGUA FRIA PREDIAL                                                                                                                                                                                                                                                                                                                                                                                                                                </v>
      </c>
      <c r="E77" s="208" t="str">
        <f>VLOOKUP(C77,'SINAPI ABRIL2023'!A:E,3,0)</f>
        <v xml:space="preserve">UN    </v>
      </c>
      <c r="F77" s="210">
        <v>125</v>
      </c>
      <c r="G77" s="214" t="str">
        <f>VLOOKUP(C77,'SINAPI ABRIL2023'!A:E,5,0)</f>
        <v>7,20</v>
      </c>
      <c r="H77" s="211">
        <f t="shared" si="2"/>
        <v>900</v>
      </c>
    </row>
    <row r="78" spans="2:8" x14ac:dyDescent="0.3">
      <c r="B78" s="207">
        <f t="shared" si="3"/>
        <v>74</v>
      </c>
      <c r="C78" s="208">
        <v>1958</v>
      </c>
      <c r="D78" s="281" t="str">
        <f>VLOOKUP(C78,'SINAPI ABRIL2023'!A:E,2,0)</f>
        <v xml:space="preserve">CURVA DE PVC 90 GRAUS, SOLDAVEL, 40 MM, COR MARROM, PARA AGUA FRIA PREDIAL                                                                                                                                                                                                                                                                                                                                                                                                                                </v>
      </c>
      <c r="E78" s="208" t="str">
        <f>VLOOKUP(C78,'SINAPI ABRIL2023'!A:E,3,0)</f>
        <v xml:space="preserve">UN    </v>
      </c>
      <c r="F78" s="210">
        <v>125</v>
      </c>
      <c r="G78" s="214" t="str">
        <f>VLOOKUP(C78,'SINAPI ABRIL2023'!A:E,5,0)</f>
        <v>13,40</v>
      </c>
      <c r="H78" s="211">
        <f t="shared" si="2"/>
        <v>1675</v>
      </c>
    </row>
    <row r="79" spans="2:8" x14ac:dyDescent="0.3">
      <c r="B79" s="207">
        <f t="shared" si="3"/>
        <v>75</v>
      </c>
      <c r="C79" s="208">
        <v>1959</v>
      </c>
      <c r="D79" s="281" t="str">
        <f>VLOOKUP(C79,'SINAPI ABRIL2023'!A:E,2,0)</f>
        <v xml:space="preserve">CURVA DE PVC 90 GRAUS, SOLDAVEL, 50 MM, COR MARROM, PARA AGUA FRIA PREDIAL                                                                                                                                                                                                                                                                                                                                                                                                                                </v>
      </c>
      <c r="E79" s="208" t="str">
        <f>VLOOKUP(C79,'SINAPI ABRIL2023'!A:E,3,0)</f>
        <v xml:space="preserve">UN    </v>
      </c>
      <c r="F79" s="210">
        <v>125</v>
      </c>
      <c r="G79" s="214" t="str">
        <f>VLOOKUP(C79,'SINAPI ABRIL2023'!A:E,5,0)</f>
        <v>14,54</v>
      </c>
      <c r="H79" s="211">
        <f t="shared" si="2"/>
        <v>1817.5</v>
      </c>
    </row>
    <row r="80" spans="2:8" x14ac:dyDescent="0.3">
      <c r="B80" s="207">
        <f t="shared" si="3"/>
        <v>76</v>
      </c>
      <c r="C80" s="208">
        <v>1966</v>
      </c>
      <c r="D80" s="281" t="str">
        <f>VLOOKUP(C80,'SINAPI ABRIL2023'!A:E,2,0)</f>
        <v xml:space="preserve">CURVA PVC CURTA 90 GRAUS, DN 100 MM, PARA ESGOTO PREDIAL                                                                                                                                                                                                                                                                                                                                                                                                                                                  </v>
      </c>
      <c r="E80" s="208" t="str">
        <f>VLOOKUP(C80,'SINAPI ABRIL2023'!A:E,3,0)</f>
        <v xml:space="preserve">UN    </v>
      </c>
      <c r="F80" s="210">
        <v>125</v>
      </c>
      <c r="G80" s="214" t="str">
        <f>VLOOKUP(C80,'SINAPI ABRIL2023'!A:E,5,0)</f>
        <v>25,55</v>
      </c>
      <c r="H80" s="211">
        <f t="shared" si="2"/>
        <v>3193.75</v>
      </c>
    </row>
    <row r="81" spans="2:8" x14ac:dyDescent="0.3">
      <c r="B81" s="207">
        <f t="shared" si="3"/>
        <v>77</v>
      </c>
      <c r="C81" s="208">
        <v>1967</v>
      </c>
      <c r="D81" s="281" t="str">
        <f>VLOOKUP(C81,'SINAPI ABRIL2023'!A:E,2,0)</f>
        <v xml:space="preserve">CURVA PVC LONGA 90 GRAUS, DN 40 MM, PARA ESGOTO PREDIAL                                                                                                                                                                                                                                                                                                                                                                                                                                                   </v>
      </c>
      <c r="E81" s="208" t="str">
        <f>VLOOKUP(C81,'SINAPI ABRIL2023'!A:E,3,0)</f>
        <v xml:space="preserve">UN    </v>
      </c>
      <c r="F81" s="210">
        <v>125</v>
      </c>
      <c r="G81" s="214" t="str">
        <f>VLOOKUP(C81,'SINAPI ABRIL2023'!A:E,5,0)</f>
        <v>7,58</v>
      </c>
      <c r="H81" s="211">
        <f t="shared" si="2"/>
        <v>947.5</v>
      </c>
    </row>
    <row r="82" spans="2:8" x14ac:dyDescent="0.3">
      <c r="B82" s="207">
        <f t="shared" si="3"/>
        <v>78</v>
      </c>
      <c r="C82" s="208">
        <v>1968</v>
      </c>
      <c r="D82" s="281" t="str">
        <f>VLOOKUP(C82,'SINAPI ABRIL2023'!A:E,2,0)</f>
        <v xml:space="preserve">CURVA PVC LONGA 90 GRAUS, DN 50 MM, PARA ESGOTO PREDIAL                                                                                                                                                                                                                                                                                                                                                                                                                                                   </v>
      </c>
      <c r="E82" s="208" t="str">
        <f>VLOOKUP(C82,'SINAPI ABRIL2023'!A:E,3,0)</f>
        <v xml:space="preserve">UN    </v>
      </c>
      <c r="F82" s="210">
        <v>125</v>
      </c>
      <c r="G82" s="214" t="str">
        <f>VLOOKUP(C82,'SINAPI ABRIL2023'!A:E,5,0)</f>
        <v>14,99</v>
      </c>
      <c r="H82" s="211">
        <f t="shared" si="2"/>
        <v>1873.75</v>
      </c>
    </row>
    <row r="83" spans="2:8" x14ac:dyDescent="0.3">
      <c r="B83" s="207">
        <f t="shared" si="3"/>
        <v>79</v>
      </c>
      <c r="C83" s="208">
        <v>1969</v>
      </c>
      <c r="D83" s="281" t="str">
        <f>VLOOKUP(C83,'SINAPI ABRIL2023'!A:E,2,0)</f>
        <v xml:space="preserve">CURVA PVC LONGA 90 GRAUS, DN 75 MM, PARA ESGOTO PREDIAL                                                                                                                                                                                                                                                                                                                                                                                                                                                   </v>
      </c>
      <c r="E83" s="208" t="str">
        <f>VLOOKUP(C83,'SINAPI ABRIL2023'!A:E,3,0)</f>
        <v xml:space="preserve">UN    </v>
      </c>
      <c r="F83" s="210">
        <v>125</v>
      </c>
      <c r="G83" s="214" t="str">
        <f>VLOOKUP(C83,'SINAPI ABRIL2023'!A:E,5,0)</f>
        <v>48,79</v>
      </c>
      <c r="H83" s="211">
        <f t="shared" si="2"/>
        <v>6098.75</v>
      </c>
    </row>
    <row r="84" spans="2:8" x14ac:dyDescent="0.3">
      <c r="B84" s="207">
        <f t="shared" si="3"/>
        <v>80</v>
      </c>
      <c r="C84" s="208">
        <v>1970</v>
      </c>
      <c r="D84" s="281" t="str">
        <f>VLOOKUP(C84,'SINAPI ABRIL2023'!A:E,2,0)</f>
        <v xml:space="preserve">CURVA PVC LONGA 90 GRAUS, DN 100 MM, PARA ESGOTO PREDIAL                                                                                                                                                                                                                                                                                                                                                                                                                                                  </v>
      </c>
      <c r="E84" s="208" t="str">
        <f>VLOOKUP(C84,'SINAPI ABRIL2023'!A:E,3,0)</f>
        <v xml:space="preserve">UN    </v>
      </c>
      <c r="F84" s="210">
        <v>125</v>
      </c>
      <c r="G84" s="214" t="str">
        <f>VLOOKUP(C84,'SINAPI ABRIL2023'!A:E,5,0)</f>
        <v>63,87</v>
      </c>
      <c r="H84" s="211">
        <f t="shared" si="2"/>
        <v>7983.75</v>
      </c>
    </row>
    <row r="85" spans="2:8" x14ac:dyDescent="0.3">
      <c r="B85" s="207">
        <f t="shared" si="3"/>
        <v>81</v>
      </c>
      <c r="C85" s="208">
        <v>2374</v>
      </c>
      <c r="D85" s="281" t="str">
        <f>VLOOKUP(C85,'SINAPI ABRIL2023'!A:E,2,0)</f>
        <v xml:space="preserve">DISJUNTOR TERMOMAGNETICO TRIPOLAR 150 A / 600 V, TIPO FXD / ICC - 35 KA                                                                                                                                                                                                                                                                                                                                                                                                                                   </v>
      </c>
      <c r="E85" s="208" t="str">
        <f>VLOOKUP(C85,'SINAPI ABRIL2023'!A:E,3,0)</f>
        <v xml:space="preserve">UN    </v>
      </c>
      <c r="F85" s="210">
        <v>25</v>
      </c>
      <c r="G85" s="214" t="str">
        <f>VLOOKUP(C85,'SINAPI ABRIL2023'!A:E,5,0)</f>
        <v>541,91</v>
      </c>
      <c r="H85" s="211">
        <f t="shared" si="2"/>
        <v>13547.75</v>
      </c>
    </row>
    <row r="86" spans="2:8" x14ac:dyDescent="0.3">
      <c r="B86" s="207">
        <f t="shared" si="3"/>
        <v>82</v>
      </c>
      <c r="C86" s="208">
        <v>2377</v>
      </c>
      <c r="D86" s="281" t="str">
        <f>VLOOKUP(C86,'SINAPI ABRIL2023'!A:E,2,0)</f>
        <v xml:space="preserve">DISJUNTOR TERMOMAGNETICO TRIPOLAR 200 A / 600 V, TIPO FXD / ICC - 35 KA                                                                                                                                                                                                                                                                                                                                                                                                                                   </v>
      </c>
      <c r="E86" s="208" t="str">
        <f>VLOOKUP(C86,'SINAPI ABRIL2023'!A:E,3,0)</f>
        <v xml:space="preserve">UN    </v>
      </c>
      <c r="F86" s="210">
        <v>25</v>
      </c>
      <c r="G86" s="214" t="str">
        <f>VLOOKUP(C86,'SINAPI ABRIL2023'!A:E,5,0)</f>
        <v>760,52</v>
      </c>
      <c r="H86" s="211">
        <f t="shared" si="2"/>
        <v>19013</v>
      </c>
    </row>
    <row r="87" spans="2:8" x14ac:dyDescent="0.3">
      <c r="B87" s="207">
        <f t="shared" si="3"/>
        <v>83</v>
      </c>
      <c r="C87" s="208">
        <v>2379</v>
      </c>
      <c r="D87" s="281" t="str">
        <f>VLOOKUP(C87,'SINAPI ABRIL2023'!A:E,2,0)</f>
        <v xml:space="preserve">DISJUNTOR TERMOMAGNETICO TRIPOLAR 400 A / 600 V, TIPO JXD / ICC - 40 KA                                                                                                                                                                                                                                                                                                                                                                                                                                   </v>
      </c>
      <c r="E87" s="208" t="str">
        <f>VLOOKUP(C87,'SINAPI ABRIL2023'!A:E,3,0)</f>
        <v xml:space="preserve">UN    </v>
      </c>
      <c r="F87" s="210">
        <v>25</v>
      </c>
      <c r="G87" s="214" t="str">
        <f>VLOOKUP(C87,'SINAPI ABRIL2023'!A:E,5,0)</f>
        <v>1.749,44</v>
      </c>
      <c r="H87" s="211">
        <f t="shared" si="2"/>
        <v>43736</v>
      </c>
    </row>
    <row r="88" spans="2:8" x14ac:dyDescent="0.3">
      <c r="B88" s="207">
        <f t="shared" si="3"/>
        <v>84</v>
      </c>
      <c r="C88" s="208">
        <v>2391</v>
      </c>
      <c r="D88" s="281" t="str">
        <f>VLOOKUP(C88,'SINAPI ABRIL2023'!A:E,2,0)</f>
        <v xml:space="preserve">DISJUNTOR TERMOMAGNETICO TRIPOLAR 125A                                                                                                                                                                                                                                                                                                                                                                                                                                                                    </v>
      </c>
      <c r="E88" s="208" t="str">
        <f>VLOOKUP(C88,'SINAPI ABRIL2023'!A:E,3,0)</f>
        <v xml:space="preserve">UN    </v>
      </c>
      <c r="F88" s="210">
        <v>25</v>
      </c>
      <c r="G88" s="214" t="str">
        <f>VLOOKUP(C88,'SINAPI ABRIL2023'!A:E,5,0)</f>
        <v>477,68</v>
      </c>
      <c r="H88" s="211">
        <f t="shared" si="2"/>
        <v>11942</v>
      </c>
    </row>
    <row r="89" spans="2:8" ht="33" x14ac:dyDescent="0.3">
      <c r="B89" s="207">
        <f t="shared" si="3"/>
        <v>85</v>
      </c>
      <c r="C89" s="208">
        <v>2483</v>
      </c>
      <c r="D89" s="281" t="str">
        <f>VLOOKUP(C89,'SINAPI ABRIL2023'!A:E,2,0)</f>
        <v xml:space="preserve">CONECTOR RETO DE ALUMINIO PARA ELETRODUTO DE 1", PARA ADAPTAR ENTRADA DE ELETRODUTO METALICO FLEXIVEL EM QUADROS                                                                                                                                                                                                                                                                                                                                                                                          </v>
      </c>
      <c r="E89" s="208" t="str">
        <f>VLOOKUP(C89,'SINAPI ABRIL2023'!A:E,3,0)</f>
        <v xml:space="preserve">UN    </v>
      </c>
      <c r="F89" s="210">
        <v>25</v>
      </c>
      <c r="G89" s="214" t="str">
        <f>VLOOKUP(C89,'SINAPI ABRIL2023'!A:E,5,0)</f>
        <v>3,32</v>
      </c>
      <c r="H89" s="211">
        <f t="shared" si="2"/>
        <v>83</v>
      </c>
    </row>
    <row r="90" spans="2:8" ht="33" x14ac:dyDescent="0.3">
      <c r="B90" s="207">
        <f t="shared" si="3"/>
        <v>86</v>
      </c>
      <c r="C90" s="208">
        <v>2484</v>
      </c>
      <c r="D90" s="281" t="str">
        <f>VLOOKUP(C90,'SINAPI ABRIL2023'!A:E,2,0)</f>
        <v xml:space="preserve">CONECTOR RETO DE ALUMINIO PARA ELETRODUTO DE 3", PARA ADAPTAR ENTRADA DE ELETRODUTO METALICO FLEXIVEL EM QUADROS                                                                                                                                                                                                                                                                                                                                                                                          </v>
      </c>
      <c r="E90" s="208" t="str">
        <f>VLOOKUP(C90,'SINAPI ABRIL2023'!A:E,3,0)</f>
        <v xml:space="preserve">UN    </v>
      </c>
      <c r="F90" s="210">
        <v>25</v>
      </c>
      <c r="G90" s="214" t="str">
        <f>VLOOKUP(C90,'SINAPI ABRIL2023'!A:E,5,0)</f>
        <v>26,59</v>
      </c>
      <c r="H90" s="211">
        <f t="shared" si="2"/>
        <v>664.75</v>
      </c>
    </row>
    <row r="91" spans="2:8" ht="33" x14ac:dyDescent="0.3">
      <c r="B91" s="207">
        <f t="shared" si="3"/>
        <v>87</v>
      </c>
      <c r="C91" s="208">
        <v>2485</v>
      </c>
      <c r="D91" s="281" t="str">
        <f>VLOOKUP(C91,'SINAPI ABRIL2023'!A:E,2,0)</f>
        <v xml:space="preserve">CONECTOR RETO DE ALUMINIO PARA ELETRODUTO DE 4", PARA ADAPTAR ENTRADA DE ELETRODUTO METALICO FLEXIVEL EM QUADROS                                                                                                                                                                                                                                                                                                                                                                                          </v>
      </c>
      <c r="E91" s="208" t="str">
        <f>VLOOKUP(C91,'SINAPI ABRIL2023'!A:E,3,0)</f>
        <v xml:space="preserve">UN    </v>
      </c>
      <c r="F91" s="210">
        <v>25</v>
      </c>
      <c r="G91" s="214" t="str">
        <f>VLOOKUP(C91,'SINAPI ABRIL2023'!A:E,5,0)</f>
        <v>41,67</v>
      </c>
      <c r="H91" s="211">
        <f t="shared" si="2"/>
        <v>1041.75</v>
      </c>
    </row>
    <row r="92" spans="2:8" ht="33" x14ac:dyDescent="0.3">
      <c r="B92" s="207">
        <f t="shared" si="3"/>
        <v>88</v>
      </c>
      <c r="C92" s="208">
        <v>2487</v>
      </c>
      <c r="D92" s="281" t="str">
        <f>VLOOKUP(C92,'SINAPI ABRIL2023'!A:E,2,0)</f>
        <v xml:space="preserve">CONECTOR RETO DE ALUMINIO PARA ELETRODUTO DE 1/2", PARA ADAPTAR ENTRADA DE ELETRODUTO METALICO FLEXIVEL EM QUADROS                                                                                                                                                                                                                                                                                                                                                                                        </v>
      </c>
      <c r="E92" s="208" t="str">
        <f>VLOOKUP(C92,'SINAPI ABRIL2023'!A:E,3,0)</f>
        <v xml:space="preserve">UN    </v>
      </c>
      <c r="F92" s="210">
        <v>25</v>
      </c>
      <c r="G92" s="214" t="str">
        <f>VLOOKUP(C92,'SINAPI ABRIL2023'!A:E,5,0)</f>
        <v>1,59</v>
      </c>
      <c r="H92" s="211">
        <f t="shared" si="2"/>
        <v>39.75</v>
      </c>
    </row>
    <row r="93" spans="2:8" ht="33" x14ac:dyDescent="0.3">
      <c r="B93" s="207">
        <f t="shared" si="3"/>
        <v>89</v>
      </c>
      <c r="C93" s="208">
        <v>2488</v>
      </c>
      <c r="D93" s="281" t="str">
        <f>VLOOKUP(C93,'SINAPI ABRIL2023'!A:E,2,0)</f>
        <v xml:space="preserve">CONECTOR RETO DE ALUMINIO PARA ELETRODUTO DE 3/4", PARA ADAPTAR ENTRADA DE ELETRODUTO METALICO FLEXIVEL EM QUADROS                                                                                                                                                                                                                                                                                                                                                                                        </v>
      </c>
      <c r="E93" s="208" t="str">
        <f>VLOOKUP(C93,'SINAPI ABRIL2023'!A:E,3,0)</f>
        <v xml:space="preserve">UN    </v>
      </c>
      <c r="F93" s="210">
        <v>25</v>
      </c>
      <c r="G93" s="214" t="str">
        <f>VLOOKUP(C93,'SINAPI ABRIL2023'!A:E,5,0)</f>
        <v>1,86</v>
      </c>
      <c r="H93" s="211">
        <f t="shared" si="2"/>
        <v>46.5</v>
      </c>
    </row>
    <row r="94" spans="2:8" ht="33" x14ac:dyDescent="0.3">
      <c r="B94" s="207">
        <f t="shared" si="3"/>
        <v>90</v>
      </c>
      <c r="C94" s="208">
        <v>2489</v>
      </c>
      <c r="D94" s="281" t="str">
        <f>VLOOKUP(C94,'SINAPI ABRIL2023'!A:E,2,0)</f>
        <v xml:space="preserve">CONECTOR RETO DE ALUMINIO PARA ELETRODUTO DE 2", PARA ADAPTAR ENTRADA DE ELETRODUTO METALICO FLEXIVEL EM QUADROS                                                                                                                                                                                                                                                                                                                                                                                          </v>
      </c>
      <c r="E94" s="208" t="str">
        <f>VLOOKUP(C94,'SINAPI ABRIL2023'!A:E,3,0)</f>
        <v xml:space="preserve">UN    </v>
      </c>
      <c r="F94" s="210">
        <v>25</v>
      </c>
      <c r="G94" s="214" t="str">
        <f>VLOOKUP(C94,'SINAPI ABRIL2023'!A:E,5,0)</f>
        <v>8,06</v>
      </c>
      <c r="H94" s="211">
        <f t="shared" si="2"/>
        <v>201.5</v>
      </c>
    </row>
    <row r="95" spans="2:8" ht="33" x14ac:dyDescent="0.3">
      <c r="B95" s="207">
        <f t="shared" si="3"/>
        <v>91</v>
      </c>
      <c r="C95" s="208">
        <v>2526</v>
      </c>
      <c r="D95" s="281" t="str">
        <f>VLOOKUP(C95,'SINAPI ABRIL2023'!A:E,2,0)</f>
        <v xml:space="preserve">CONECTOR RETO DE ALUMINIO PARA ELETRODUTO DE 1 1/4", PARA ADAPTAR ENTRADA DE ELETRODUTO METALICO FLEXIVEL EM QUADROS                                                                                                                                                                                                                                                                                                                                                                                      </v>
      </c>
      <c r="E95" s="208" t="str">
        <f>VLOOKUP(C95,'SINAPI ABRIL2023'!A:E,3,0)</f>
        <v xml:space="preserve">UN    </v>
      </c>
      <c r="F95" s="210">
        <v>25</v>
      </c>
      <c r="G95" s="214" t="str">
        <f>VLOOKUP(C95,'SINAPI ABRIL2023'!A:E,5,0)</f>
        <v>4,66</v>
      </c>
      <c r="H95" s="211">
        <f t="shared" si="2"/>
        <v>116.5</v>
      </c>
    </row>
    <row r="96" spans="2:8" ht="33" x14ac:dyDescent="0.3">
      <c r="B96" s="207">
        <f t="shared" si="3"/>
        <v>92</v>
      </c>
      <c r="C96" s="208">
        <v>2527</v>
      </c>
      <c r="D96" s="281" t="str">
        <f>VLOOKUP(C96,'SINAPI ABRIL2023'!A:E,2,0)</f>
        <v xml:space="preserve">CONECTOR RETO DE ALUMINIO PARA ELETRODUTO DE 1 1/2", PARA ADAPTAR ENTRADA DE ELETRODUTO METALICO FLEXIVEL EM QUADROS                                                                                                                                                                                                                                                                                                                                                                                      </v>
      </c>
      <c r="E96" s="208" t="str">
        <f>VLOOKUP(C96,'SINAPI ABRIL2023'!A:E,3,0)</f>
        <v xml:space="preserve">UN    </v>
      </c>
      <c r="F96" s="210">
        <v>25</v>
      </c>
      <c r="G96" s="214" t="str">
        <f>VLOOKUP(C96,'SINAPI ABRIL2023'!A:E,5,0)</f>
        <v>7,27</v>
      </c>
      <c r="H96" s="211">
        <f t="shared" si="2"/>
        <v>181.75</v>
      </c>
    </row>
    <row r="97" spans="2:8" ht="33" x14ac:dyDescent="0.3">
      <c r="B97" s="207">
        <f t="shared" si="3"/>
        <v>93</v>
      </c>
      <c r="C97" s="208">
        <v>2528</v>
      </c>
      <c r="D97" s="281" t="str">
        <f>VLOOKUP(C97,'SINAPI ABRIL2023'!A:E,2,0)</f>
        <v xml:space="preserve">CONECTOR RETO DE ALUMINIO PARA ELETRODUTO DE 2 1/2", PARA ADAPTAR ENTRADA DE ELETRODUTO METALICO FLEXIVEL EM QUADROS                                                                                                                                                                                                                                                                                                                                                                                      </v>
      </c>
      <c r="E97" s="208" t="str">
        <f>VLOOKUP(C97,'SINAPI ABRIL2023'!A:E,3,0)</f>
        <v xml:space="preserve">UN    </v>
      </c>
      <c r="F97" s="210">
        <v>25</v>
      </c>
      <c r="G97" s="214" t="str">
        <f>VLOOKUP(C97,'SINAPI ABRIL2023'!A:E,5,0)</f>
        <v>18,30</v>
      </c>
      <c r="H97" s="211">
        <f t="shared" si="2"/>
        <v>457.5</v>
      </c>
    </row>
    <row r="98" spans="2:8" x14ac:dyDescent="0.3">
      <c r="B98" s="207">
        <f t="shared" si="3"/>
        <v>94</v>
      </c>
      <c r="C98" s="208">
        <v>2558</v>
      </c>
      <c r="D98" s="281" t="str">
        <f>VLOOKUP(C98,'SINAPI ABRIL2023'!A:E,2,0)</f>
        <v xml:space="preserve">CONDULETE DE ALUMINIO TIPO C, PARA ELETRODUTO ROSCAVEL DE 1/2", COM TAMPA CEGA                                                                                                                                                                                                                                                                                                                                                                                                                            </v>
      </c>
      <c r="E98" s="208" t="str">
        <f>VLOOKUP(C98,'SINAPI ABRIL2023'!A:E,3,0)</f>
        <v xml:space="preserve">UN    </v>
      </c>
      <c r="F98" s="210">
        <v>250</v>
      </c>
      <c r="G98" s="214" t="str">
        <f>VLOOKUP(C98,'SINAPI ABRIL2023'!A:E,5,0)</f>
        <v>8,13</v>
      </c>
      <c r="H98" s="211">
        <f t="shared" si="2"/>
        <v>2032.5000000000002</v>
      </c>
    </row>
    <row r="99" spans="2:8" x14ac:dyDescent="0.3">
      <c r="B99" s="207">
        <f t="shared" si="3"/>
        <v>95</v>
      </c>
      <c r="C99" s="208">
        <v>2559</v>
      </c>
      <c r="D99" s="281" t="str">
        <f>VLOOKUP(C99,'SINAPI ABRIL2023'!A:E,2,0)</f>
        <v xml:space="preserve">CONDULETE DE ALUMINIO TIPO C, PARA ELETRODUTO ROSCAVEL DE 3/4", COM TAMPA CEGA                                                                                                                                                                                                                                                                                                                                                                                                                            </v>
      </c>
      <c r="E99" s="208" t="str">
        <f>VLOOKUP(C99,'SINAPI ABRIL2023'!A:E,3,0)</f>
        <v xml:space="preserve">UN    </v>
      </c>
      <c r="F99" s="210">
        <v>780</v>
      </c>
      <c r="G99" s="214" t="str">
        <f>VLOOKUP(C99,'SINAPI ABRIL2023'!A:E,5,0)</f>
        <v>11,45</v>
      </c>
      <c r="H99" s="211">
        <f t="shared" si="2"/>
        <v>8931</v>
      </c>
    </row>
    <row r="100" spans="2:8" x14ac:dyDescent="0.3">
      <c r="B100" s="207">
        <f t="shared" si="3"/>
        <v>96</v>
      </c>
      <c r="C100" s="208">
        <v>2560</v>
      </c>
      <c r="D100" s="281" t="str">
        <f>VLOOKUP(C100,'SINAPI ABRIL2023'!A:E,2,0)</f>
        <v xml:space="preserve">CONDULETE DE ALUMINIO TIPO C, PARA ELETRODUTO ROSCAVEL DE 1", COM TAMPA CEGA                                                                                                                                                                                                                                                                                                                                                                                                                              </v>
      </c>
      <c r="E100" s="208" t="str">
        <f>VLOOKUP(C100,'SINAPI ABRIL2023'!A:E,3,0)</f>
        <v xml:space="preserve">UN    </v>
      </c>
      <c r="F100" s="210">
        <v>250</v>
      </c>
      <c r="G100" s="214" t="str">
        <f>VLOOKUP(C100,'SINAPI ABRIL2023'!A:E,5,0)</f>
        <v>14,32</v>
      </c>
      <c r="H100" s="211">
        <f t="shared" si="2"/>
        <v>3580</v>
      </c>
    </row>
    <row r="101" spans="2:8" x14ac:dyDescent="0.3">
      <c r="B101" s="207">
        <f t="shared" si="3"/>
        <v>97</v>
      </c>
      <c r="C101" s="208">
        <v>2565</v>
      </c>
      <c r="D101" s="281" t="str">
        <f>VLOOKUP(C101,'SINAPI ABRIL2023'!A:E,2,0)</f>
        <v xml:space="preserve">CONDULETE DE ALUMINIO TIPO E, PARA ELETRODUTO ROSCAVEL DE 3/4", COM TAMPA CEGA                                                                                                                                                                                                                                                                                                                                                                                                                            </v>
      </c>
      <c r="E101" s="208" t="str">
        <f>VLOOKUP(C101,'SINAPI ABRIL2023'!A:E,3,0)</f>
        <v xml:space="preserve">UN    </v>
      </c>
      <c r="F101" s="210">
        <v>250</v>
      </c>
      <c r="G101" s="214" t="str">
        <f>VLOOKUP(C101,'SINAPI ABRIL2023'!A:E,5,0)</f>
        <v>9,27</v>
      </c>
      <c r="H101" s="211">
        <f t="shared" si="2"/>
        <v>2317.5</v>
      </c>
    </row>
    <row r="102" spans="2:8" x14ac:dyDescent="0.3">
      <c r="B102" s="207">
        <f t="shared" si="3"/>
        <v>98</v>
      </c>
      <c r="C102" s="208">
        <v>2566</v>
      </c>
      <c r="D102" s="281" t="str">
        <f>VLOOKUP(C102,'SINAPI ABRIL2023'!A:E,2,0)</f>
        <v xml:space="preserve">CONDULETE DE ALUMINIO TIPO E, PARA ELETRODUTO ROSCAVEL DE 1  1/4", COM TAMPA CEGA                                                                                                                                                                                                                                                                                                                                                                                                                         </v>
      </c>
      <c r="E102" s="208" t="str">
        <f>VLOOKUP(C102,'SINAPI ABRIL2023'!A:E,3,0)</f>
        <v xml:space="preserve">UN    </v>
      </c>
      <c r="F102" s="210">
        <v>250</v>
      </c>
      <c r="G102" s="214" t="str">
        <f>VLOOKUP(C102,'SINAPI ABRIL2023'!A:E,5,0)</f>
        <v>19,10</v>
      </c>
      <c r="H102" s="211">
        <f t="shared" si="2"/>
        <v>4775</v>
      </c>
    </row>
    <row r="103" spans="2:8" x14ac:dyDescent="0.3">
      <c r="B103" s="207">
        <f t="shared" si="3"/>
        <v>99</v>
      </c>
      <c r="C103" s="208">
        <v>2567</v>
      </c>
      <c r="D103" s="281" t="str">
        <f>VLOOKUP(C103,'SINAPI ABRIL2023'!A:E,2,0)</f>
        <v xml:space="preserve">CONDULETE DE ALUMINIO TIPO E, PARA ELETRODUTO ROSCAVEL DE 2", COM TAMPA CEGA                                                                                                                                                                                                                                                                                                                                                                                                                              </v>
      </c>
      <c r="E103" s="208" t="str">
        <f>VLOOKUP(C103,'SINAPI ABRIL2023'!A:E,3,0)</f>
        <v xml:space="preserve">UN    </v>
      </c>
      <c r="F103" s="210">
        <v>250</v>
      </c>
      <c r="G103" s="214" t="str">
        <f>VLOOKUP(C103,'SINAPI ABRIL2023'!A:E,5,0)</f>
        <v>37,24</v>
      </c>
      <c r="H103" s="211">
        <f t="shared" si="2"/>
        <v>9310</v>
      </c>
    </row>
    <row r="104" spans="2:8" x14ac:dyDescent="0.3">
      <c r="B104" s="207">
        <f t="shared" si="3"/>
        <v>100</v>
      </c>
      <c r="C104" s="208">
        <v>2568</v>
      </c>
      <c r="D104" s="281" t="str">
        <f>VLOOKUP(C104,'SINAPI ABRIL2023'!A:E,2,0)</f>
        <v xml:space="preserve">CONDULETE DE ALUMINIO TIPO E, PARA ELETRODUTO ROSCAVEL DE 3", COM TAMPA CEGA                                                                                                                                                                                                                                                                                                                                                                                                                              </v>
      </c>
      <c r="E104" s="208" t="str">
        <f>VLOOKUP(C104,'SINAPI ABRIL2023'!A:E,3,0)</f>
        <v xml:space="preserve">UN    </v>
      </c>
      <c r="F104" s="210">
        <v>250</v>
      </c>
      <c r="G104" s="214" t="str">
        <f>VLOOKUP(C104,'SINAPI ABRIL2023'!A:E,5,0)</f>
        <v>103,41</v>
      </c>
      <c r="H104" s="211">
        <f t="shared" si="2"/>
        <v>25852.5</v>
      </c>
    </row>
    <row r="105" spans="2:8" x14ac:dyDescent="0.3">
      <c r="B105" s="207">
        <f t="shared" si="3"/>
        <v>101</v>
      </c>
      <c r="C105" s="208">
        <v>2569</v>
      </c>
      <c r="D105" s="281" t="str">
        <f>VLOOKUP(C105,'SINAPI ABRIL2023'!A:E,2,0)</f>
        <v xml:space="preserve">CONDULETE DE ALUMINIO TIPO LR, PARA ELETRODUTO ROSCAVEL DE 1/2", COM TAMPA CEGA                                                                                                                                                                                                                                                                                                                                                                                                                           </v>
      </c>
      <c r="E105" s="208" t="str">
        <f>VLOOKUP(C105,'SINAPI ABRIL2023'!A:E,3,0)</f>
        <v xml:space="preserve">UN    </v>
      </c>
      <c r="F105" s="210">
        <v>250</v>
      </c>
      <c r="G105" s="214" t="str">
        <f>VLOOKUP(C105,'SINAPI ABRIL2023'!A:E,5,0)</f>
        <v>8,98</v>
      </c>
      <c r="H105" s="211">
        <f t="shared" si="2"/>
        <v>2245</v>
      </c>
    </row>
    <row r="106" spans="2:8" x14ac:dyDescent="0.3">
      <c r="B106" s="207">
        <f t="shared" si="3"/>
        <v>102</v>
      </c>
      <c r="C106" s="208">
        <v>2570</v>
      </c>
      <c r="D106" s="281" t="str">
        <f>VLOOKUP(C106,'SINAPI ABRIL2023'!A:E,2,0)</f>
        <v xml:space="preserve">CONDULETE DE ALUMINIO TIPO LR, PARA ELETRODUTO ROSCAVEL DE 1", COM TAMPA CEGA                                                                                                                                                                                                                                                                                                                                                                                                                             </v>
      </c>
      <c r="E106" s="208" t="str">
        <f>VLOOKUP(C106,'SINAPI ABRIL2023'!A:E,3,0)</f>
        <v xml:space="preserve">UN    </v>
      </c>
      <c r="F106" s="210">
        <v>250</v>
      </c>
      <c r="G106" s="214" t="str">
        <f>VLOOKUP(C106,'SINAPI ABRIL2023'!A:E,5,0)</f>
        <v>15,06</v>
      </c>
      <c r="H106" s="211">
        <f t="shared" si="2"/>
        <v>3765</v>
      </c>
    </row>
    <row r="107" spans="2:8" x14ac:dyDescent="0.3">
      <c r="B107" s="207">
        <f t="shared" si="3"/>
        <v>103</v>
      </c>
      <c r="C107" s="208">
        <v>2571</v>
      </c>
      <c r="D107" s="281" t="str">
        <f>VLOOKUP(C107,'SINAPI ABRIL2023'!A:E,2,0)</f>
        <v xml:space="preserve">CONDULETE DE ALUMINIO TIPO LR, PARA ELETRODUTO ROSCAVEL DE 2", COM TAMPA CEGA                                                                                                                                                                                                                                                                                                                                                                                                                             </v>
      </c>
      <c r="E107" s="208" t="str">
        <f>VLOOKUP(C107,'SINAPI ABRIL2023'!A:E,3,0)</f>
        <v xml:space="preserve">UN    </v>
      </c>
      <c r="F107" s="210">
        <v>250</v>
      </c>
      <c r="G107" s="214" t="str">
        <f>VLOOKUP(C107,'SINAPI ABRIL2023'!A:E,5,0)</f>
        <v>44,72</v>
      </c>
      <c r="H107" s="211">
        <f t="shared" si="2"/>
        <v>11180</v>
      </c>
    </row>
    <row r="108" spans="2:8" x14ac:dyDescent="0.3">
      <c r="B108" s="207">
        <f t="shared" si="3"/>
        <v>104</v>
      </c>
      <c r="C108" s="208">
        <v>2572</v>
      </c>
      <c r="D108" s="281" t="str">
        <f>VLOOKUP(C108,'SINAPI ABRIL2023'!A:E,2,0)</f>
        <v xml:space="preserve">CONDULETE DE ALUMINIO TIPO LR, PARA ELETRODUTO ROSCAVEL DE 3", COM TAMPA CEGA                                                                                                                                                                                                                                                                                                                                                                                                                             </v>
      </c>
      <c r="E108" s="208" t="str">
        <f>VLOOKUP(C108,'SINAPI ABRIL2023'!A:E,3,0)</f>
        <v xml:space="preserve">UN    </v>
      </c>
      <c r="F108" s="210">
        <v>250</v>
      </c>
      <c r="G108" s="214" t="str">
        <f>VLOOKUP(C108,'SINAPI ABRIL2023'!A:E,5,0)</f>
        <v>132,25</v>
      </c>
      <c r="H108" s="211">
        <f t="shared" si="2"/>
        <v>33062.5</v>
      </c>
    </row>
    <row r="109" spans="2:8" x14ac:dyDescent="0.3">
      <c r="B109" s="207">
        <f t="shared" si="3"/>
        <v>105</v>
      </c>
      <c r="C109" s="208">
        <v>2573</v>
      </c>
      <c r="D109" s="281" t="str">
        <f>VLOOKUP(C109,'SINAPI ABRIL2023'!A:E,2,0)</f>
        <v xml:space="preserve">CONDULETE DE ALUMINIO TIPO T, PARA ELETRODUTO ROSCAVEL DE 1/2", COM TAMPA CEGA                                                                                                                                                                                                                                                                                                                                                                                                                            </v>
      </c>
      <c r="E109" s="208" t="str">
        <f>VLOOKUP(C109,'SINAPI ABRIL2023'!A:E,3,0)</f>
        <v xml:space="preserve">UN    </v>
      </c>
      <c r="F109" s="210">
        <v>250</v>
      </c>
      <c r="G109" s="214" t="str">
        <f>VLOOKUP(C109,'SINAPI ABRIL2023'!A:E,5,0)</f>
        <v>10,98</v>
      </c>
      <c r="H109" s="211">
        <f t="shared" si="2"/>
        <v>2745</v>
      </c>
    </row>
    <row r="110" spans="2:8" x14ac:dyDescent="0.3">
      <c r="B110" s="207">
        <f t="shared" si="3"/>
        <v>106</v>
      </c>
      <c r="C110" s="208">
        <v>2574</v>
      </c>
      <c r="D110" s="281" t="str">
        <f>VLOOKUP(C110,'SINAPI ABRIL2023'!A:E,2,0)</f>
        <v xml:space="preserve">CONDULETE DE ALUMINIO TIPO T, PARA ELETRODUTO ROSCAVEL DE 3/4", COM TAMPA CEGA                                                                                                                                                                                                                                                                                                                                                                                                                            </v>
      </c>
      <c r="E110" s="208" t="str">
        <f>VLOOKUP(C110,'SINAPI ABRIL2023'!A:E,3,0)</f>
        <v xml:space="preserve">UN    </v>
      </c>
      <c r="F110" s="210">
        <v>250</v>
      </c>
      <c r="G110" s="214" t="str">
        <f>VLOOKUP(C110,'SINAPI ABRIL2023'!A:E,5,0)</f>
        <v>11,05</v>
      </c>
      <c r="H110" s="211">
        <f t="shared" si="2"/>
        <v>2762.5</v>
      </c>
    </row>
    <row r="111" spans="2:8" x14ac:dyDescent="0.3">
      <c r="B111" s="207">
        <f t="shared" si="3"/>
        <v>107</v>
      </c>
      <c r="C111" s="208">
        <v>2575</v>
      </c>
      <c r="D111" s="281" t="str">
        <f>VLOOKUP(C111,'SINAPI ABRIL2023'!A:E,2,0)</f>
        <v xml:space="preserve">CONDULETE DE ALUMINIO TIPO T, PARA ELETRODUTO ROSCAVEL DE 1 1/4", COM TAMPA CEGA                                                                                                                                                                                                                                                                                                                                                                                                                          </v>
      </c>
      <c r="E111" s="208" t="str">
        <f>VLOOKUP(C111,'SINAPI ABRIL2023'!A:E,3,0)</f>
        <v xml:space="preserve">UN    </v>
      </c>
      <c r="F111" s="210">
        <v>250</v>
      </c>
      <c r="G111" s="214" t="str">
        <f>VLOOKUP(C111,'SINAPI ABRIL2023'!A:E,5,0)</f>
        <v>26,44</v>
      </c>
      <c r="H111" s="211">
        <f t="shared" si="2"/>
        <v>6610</v>
      </c>
    </row>
    <row r="112" spans="2:8" x14ac:dyDescent="0.3">
      <c r="B112" s="207">
        <f t="shared" si="3"/>
        <v>108</v>
      </c>
      <c r="C112" s="208">
        <v>2576</v>
      </c>
      <c r="D112" s="281" t="str">
        <f>VLOOKUP(C112,'SINAPI ABRIL2023'!A:E,2,0)</f>
        <v xml:space="preserve">CONDULETE DE ALUMINIO TIPO T, PARA ELETRODUTO ROSCAVEL DE 1 1/2", COM TAMPA CEGA                                                                                                                                                                                                                                                                                                                                                                                                                          </v>
      </c>
      <c r="E112" s="208" t="str">
        <f>VLOOKUP(C112,'SINAPI ABRIL2023'!A:E,3,0)</f>
        <v xml:space="preserve">UN    </v>
      </c>
      <c r="F112" s="210">
        <v>250</v>
      </c>
      <c r="G112" s="214" t="str">
        <f>VLOOKUP(C112,'SINAPI ABRIL2023'!A:E,5,0)</f>
        <v>35,17</v>
      </c>
      <c r="H112" s="211">
        <f t="shared" si="2"/>
        <v>8792.5</v>
      </c>
    </row>
    <row r="113" spans="2:8" x14ac:dyDescent="0.3">
      <c r="B113" s="207">
        <f t="shared" si="3"/>
        <v>109</v>
      </c>
      <c r="C113" s="208">
        <v>2577</v>
      </c>
      <c r="D113" s="281" t="str">
        <f>VLOOKUP(C113,'SINAPI ABRIL2023'!A:E,2,0)</f>
        <v xml:space="preserve">CONDULETE DE ALUMINIO TIPO T, PARA ELETRODUTO ROSCAVEL DE 2", COM TAMPA CEGA                                                                                                                                                                                                                                                                                                                                                                                                                              </v>
      </c>
      <c r="E113" s="208" t="str">
        <f>VLOOKUP(C113,'SINAPI ABRIL2023'!A:E,3,0)</f>
        <v xml:space="preserve">UN    </v>
      </c>
      <c r="F113" s="210">
        <v>250</v>
      </c>
      <c r="G113" s="214" t="str">
        <f>VLOOKUP(C113,'SINAPI ABRIL2023'!A:E,5,0)</f>
        <v>47,66</v>
      </c>
      <c r="H113" s="211">
        <f t="shared" si="2"/>
        <v>11915</v>
      </c>
    </row>
    <row r="114" spans="2:8" x14ac:dyDescent="0.3">
      <c r="B114" s="207">
        <f t="shared" si="3"/>
        <v>110</v>
      </c>
      <c r="C114" s="208">
        <v>2578</v>
      </c>
      <c r="D114" s="281" t="str">
        <f>VLOOKUP(C114,'SINAPI ABRIL2023'!A:E,2,0)</f>
        <v xml:space="preserve">CONDULETE DE ALUMINIO TIPO T, PARA ELETRODUTO ROSCAVEL DE 3", COM TAMPA CEGA                                                                                                                                                                                                                                                                                                                                                                                                                              </v>
      </c>
      <c r="E114" s="208" t="str">
        <f>VLOOKUP(C114,'SINAPI ABRIL2023'!A:E,3,0)</f>
        <v xml:space="preserve">UN    </v>
      </c>
      <c r="F114" s="210">
        <v>250</v>
      </c>
      <c r="G114" s="214" t="str">
        <f>VLOOKUP(C114,'SINAPI ABRIL2023'!A:E,5,0)</f>
        <v>148,80</v>
      </c>
      <c r="H114" s="211">
        <f t="shared" si="2"/>
        <v>37200</v>
      </c>
    </row>
    <row r="115" spans="2:8" x14ac:dyDescent="0.3">
      <c r="B115" s="207">
        <f t="shared" si="3"/>
        <v>111</v>
      </c>
      <c r="C115" s="208">
        <v>2579</v>
      </c>
      <c r="D115" s="281" t="str">
        <f>VLOOKUP(C115,'SINAPI ABRIL2023'!A:E,2,0)</f>
        <v xml:space="preserve">CONDULETE DE ALUMINIO TIPO X, PARA ELETRODUTO ROSCAVEL DE 1/2", COM TAMPA CEGA                                                                                                                                                                                                                                                                                                                                                                                                                            </v>
      </c>
      <c r="E115" s="208" t="str">
        <f>VLOOKUP(C115,'SINAPI ABRIL2023'!A:E,3,0)</f>
        <v xml:space="preserve">UN    </v>
      </c>
      <c r="F115" s="210">
        <v>250</v>
      </c>
      <c r="G115" s="214" t="str">
        <f>VLOOKUP(C115,'SINAPI ABRIL2023'!A:E,5,0)</f>
        <v>13,31</v>
      </c>
      <c r="H115" s="211">
        <f t="shared" si="2"/>
        <v>3327.5</v>
      </c>
    </row>
    <row r="116" spans="2:8" x14ac:dyDescent="0.3">
      <c r="B116" s="207">
        <f t="shared" si="3"/>
        <v>112</v>
      </c>
      <c r="C116" s="208">
        <v>2580</v>
      </c>
      <c r="D116" s="281" t="str">
        <f>VLOOKUP(C116,'SINAPI ABRIL2023'!A:E,2,0)</f>
        <v xml:space="preserve">CONDULETE DE ALUMINIO TIPO X, PARA ELETRODUTO ROSCAVEL DE 3/4", COM TAMPA CEGA                                                                                                                                                                                                                                                                                                                                                                                                                            </v>
      </c>
      <c r="E116" s="208" t="str">
        <f>VLOOKUP(C116,'SINAPI ABRIL2023'!A:E,3,0)</f>
        <v xml:space="preserve">UN    </v>
      </c>
      <c r="F116" s="210">
        <v>250</v>
      </c>
      <c r="G116" s="214" t="str">
        <f>VLOOKUP(C116,'SINAPI ABRIL2023'!A:E,5,0)</f>
        <v>14,59</v>
      </c>
      <c r="H116" s="211">
        <f t="shared" si="2"/>
        <v>3647.5</v>
      </c>
    </row>
    <row r="117" spans="2:8" x14ac:dyDescent="0.3">
      <c r="B117" s="207">
        <f t="shared" si="3"/>
        <v>113</v>
      </c>
      <c r="C117" s="208">
        <v>2581</v>
      </c>
      <c r="D117" s="281" t="str">
        <f>VLOOKUP(C117,'SINAPI ABRIL2023'!A:E,2,0)</f>
        <v xml:space="preserve">CONDULETE DE ALUMINIO TIPO X, PARA ELETRODUTO ROSCAVEL DE 1", COM TAMPA CEGA                                                                                                                                                                                                                                                                                                                                                                                                                              </v>
      </c>
      <c r="E117" s="208" t="str">
        <f>VLOOKUP(C117,'SINAPI ABRIL2023'!A:E,3,0)</f>
        <v xml:space="preserve">UN    </v>
      </c>
      <c r="F117" s="210">
        <v>250</v>
      </c>
      <c r="G117" s="214" t="str">
        <f>VLOOKUP(C117,'SINAPI ABRIL2023'!A:E,5,0)</f>
        <v>17,03</v>
      </c>
      <c r="H117" s="211">
        <f t="shared" si="2"/>
        <v>4257.5</v>
      </c>
    </row>
    <row r="118" spans="2:8" x14ac:dyDescent="0.3">
      <c r="B118" s="207">
        <f t="shared" si="3"/>
        <v>114</v>
      </c>
      <c r="C118" s="208">
        <v>2582</v>
      </c>
      <c r="D118" s="281" t="str">
        <f>VLOOKUP(C118,'SINAPI ABRIL2023'!A:E,2,0)</f>
        <v xml:space="preserve">CONDULETE DE ALUMINIO TIPO X, PARA ELETRODUTO ROSCAVEL DE 1 1/2", COM TAMPA CEGA                                                                                                                                                                                                                                                                                                                                                                                                                          </v>
      </c>
      <c r="E118" s="208" t="str">
        <f>VLOOKUP(C118,'SINAPI ABRIL2023'!A:E,3,0)</f>
        <v xml:space="preserve">UN    </v>
      </c>
      <c r="F118" s="210">
        <v>250</v>
      </c>
      <c r="G118" s="214" t="str">
        <f>VLOOKUP(C118,'SINAPI ABRIL2023'!A:E,5,0)</f>
        <v>32,62</v>
      </c>
      <c r="H118" s="211">
        <f t="shared" si="2"/>
        <v>8154.9999999999991</v>
      </c>
    </row>
    <row r="119" spans="2:8" x14ac:dyDescent="0.3">
      <c r="B119" s="207">
        <f t="shared" si="3"/>
        <v>115</v>
      </c>
      <c r="C119" s="208">
        <v>2583</v>
      </c>
      <c r="D119" s="281" t="str">
        <f>VLOOKUP(C119,'SINAPI ABRIL2023'!A:E,2,0)</f>
        <v xml:space="preserve">CONDULETE DE ALUMINIO TIPO X, PARA ELETRODUTO ROSCAVEL DE 3", COM TAMPA CEGA                                                                                                                                                                                                                                                                                                                                                                                                                              </v>
      </c>
      <c r="E119" s="208" t="str">
        <f>VLOOKUP(C119,'SINAPI ABRIL2023'!A:E,3,0)</f>
        <v xml:space="preserve">UN    </v>
      </c>
      <c r="F119" s="210">
        <v>250</v>
      </c>
      <c r="G119" s="214" t="str">
        <f>VLOOKUP(C119,'SINAPI ABRIL2023'!A:E,5,0)</f>
        <v>122,54</v>
      </c>
      <c r="H119" s="211">
        <f t="shared" si="2"/>
        <v>30635</v>
      </c>
    </row>
    <row r="120" spans="2:8" x14ac:dyDescent="0.3">
      <c r="B120" s="207">
        <f t="shared" si="3"/>
        <v>116</v>
      </c>
      <c r="C120" s="208">
        <v>2584</v>
      </c>
      <c r="D120" s="281" t="str">
        <f>VLOOKUP(C120,'SINAPI ABRIL2023'!A:E,2,0)</f>
        <v xml:space="preserve">CONDULETE DE ALUMINIO TIPO X, PARA ELETRODUTO ROSCAVEL DE 4", COM TAMPA CEGA                                                                                                                                                                                                                                                                                                                                                                                                                              </v>
      </c>
      <c r="E120" s="208" t="str">
        <f>VLOOKUP(C120,'SINAPI ABRIL2023'!A:E,3,0)</f>
        <v xml:space="preserve">UN    </v>
      </c>
      <c r="F120" s="210">
        <v>250</v>
      </c>
      <c r="G120" s="214" t="str">
        <f>VLOOKUP(C120,'SINAPI ABRIL2023'!A:E,5,0)</f>
        <v>203,99</v>
      </c>
      <c r="H120" s="211">
        <f t="shared" si="2"/>
        <v>50997.5</v>
      </c>
    </row>
    <row r="121" spans="2:8" x14ac:dyDescent="0.3">
      <c r="B121" s="207">
        <f t="shared" si="3"/>
        <v>117</v>
      </c>
      <c r="C121" s="208">
        <v>2585</v>
      </c>
      <c r="D121" s="281" t="str">
        <f>VLOOKUP(C121,'SINAPI ABRIL2023'!A:E,2,0)</f>
        <v xml:space="preserve">CONDULETE DE ALUMINIO TIPO T, PARA ELETRODUTO ROSCAVEL DE 4", COM TAMPA CEGA                                                                                                                                                                                                                                                                                                                                                                                                                              </v>
      </c>
      <c r="E121" s="208" t="str">
        <f>VLOOKUP(C121,'SINAPI ABRIL2023'!A:E,3,0)</f>
        <v xml:space="preserve">UN    </v>
      </c>
      <c r="F121" s="210">
        <v>250</v>
      </c>
      <c r="G121" s="214" t="str">
        <f>VLOOKUP(C121,'SINAPI ABRIL2023'!A:E,5,0)</f>
        <v>204,20</v>
      </c>
      <c r="H121" s="211">
        <f t="shared" si="2"/>
        <v>51050</v>
      </c>
    </row>
    <row r="122" spans="2:8" x14ac:dyDescent="0.3">
      <c r="B122" s="207">
        <f t="shared" si="3"/>
        <v>118</v>
      </c>
      <c r="C122" s="208">
        <v>2586</v>
      </c>
      <c r="D122" s="281" t="str">
        <f>VLOOKUP(C122,'SINAPI ABRIL2023'!A:E,2,0)</f>
        <v xml:space="preserve">CONDULETE DE ALUMINIO TIPO T, PARA ELETRODUTO ROSCAVEL DE 1", COM TAMPA CEGA                                                                                                                                                                                                                                                                                                                                                                                                                              </v>
      </c>
      <c r="E122" s="208" t="str">
        <f>VLOOKUP(C122,'SINAPI ABRIL2023'!A:E,3,0)</f>
        <v xml:space="preserve">UN    </v>
      </c>
      <c r="F122" s="210">
        <v>250</v>
      </c>
      <c r="G122" s="214" t="str">
        <f>VLOOKUP(C122,'SINAPI ABRIL2023'!A:E,5,0)</f>
        <v>17,80</v>
      </c>
      <c r="H122" s="211">
        <f t="shared" si="2"/>
        <v>4450</v>
      </c>
    </row>
    <row r="123" spans="2:8" x14ac:dyDescent="0.3">
      <c r="B123" s="207">
        <f t="shared" si="3"/>
        <v>119</v>
      </c>
      <c r="C123" s="208">
        <v>2587</v>
      </c>
      <c r="D123" s="281" t="str">
        <f>VLOOKUP(C123,'SINAPI ABRIL2023'!A:E,2,0)</f>
        <v xml:space="preserve">CONDULETE DE ALUMINIO TIPO LR, PARA ELETRODUTO ROSCAVEL DE 1 1/2", COM TAMPA CEGA                                                                                                                                                                                                                                                                                                                                                                                                                         </v>
      </c>
      <c r="E123" s="208" t="str">
        <f>VLOOKUP(C123,'SINAPI ABRIL2023'!A:E,3,0)</f>
        <v xml:space="preserve">UN    </v>
      </c>
      <c r="F123" s="210">
        <v>250</v>
      </c>
      <c r="G123" s="214" t="str">
        <f>VLOOKUP(C123,'SINAPI ABRIL2023'!A:E,5,0)</f>
        <v>29,36</v>
      </c>
      <c r="H123" s="211">
        <f t="shared" si="2"/>
        <v>7340</v>
      </c>
    </row>
    <row r="124" spans="2:8" x14ac:dyDescent="0.3">
      <c r="B124" s="207">
        <f t="shared" si="3"/>
        <v>120</v>
      </c>
      <c r="C124" s="208">
        <v>2588</v>
      </c>
      <c r="D124" s="281" t="str">
        <f>VLOOKUP(C124,'SINAPI ABRIL2023'!A:E,2,0)</f>
        <v xml:space="preserve">CONDULETE DE ALUMINIO TIPO LR, PARA ELETRODUTO ROSCAVEL DE 1 1/4", COM TAMPA CEGA                                                                                                                                                                                                                                                                                                                                                                                                                         </v>
      </c>
      <c r="E124" s="208" t="str">
        <f>VLOOKUP(C124,'SINAPI ABRIL2023'!A:E,3,0)</f>
        <v xml:space="preserve">UN    </v>
      </c>
      <c r="F124" s="210">
        <v>250</v>
      </c>
      <c r="G124" s="214" t="str">
        <f>VLOOKUP(C124,'SINAPI ABRIL2023'!A:E,5,0)</f>
        <v>23,32</v>
      </c>
      <c r="H124" s="211">
        <f t="shared" ref="H124:H186" si="4">F124*G124</f>
        <v>5830</v>
      </c>
    </row>
    <row r="125" spans="2:8" x14ac:dyDescent="0.3">
      <c r="B125" s="207">
        <f t="shared" si="3"/>
        <v>121</v>
      </c>
      <c r="C125" s="208">
        <v>2589</v>
      </c>
      <c r="D125" s="281" t="str">
        <f>VLOOKUP(C125,'SINAPI ABRIL2023'!A:E,2,0)</f>
        <v xml:space="preserve">CONDULETE DE ALUMINIO TIPO E, PARA ELETRODUTO ROSCAVEL DE 1 1/2", COM TAMPA CEGA                                                                                                                                                                                                                                                                                                                                                                                                                          </v>
      </c>
      <c r="E125" s="208" t="str">
        <f>VLOOKUP(C125,'SINAPI ABRIL2023'!A:E,3,0)</f>
        <v xml:space="preserve">UN    </v>
      </c>
      <c r="F125" s="210">
        <v>250</v>
      </c>
      <c r="G125" s="214" t="str">
        <f>VLOOKUP(C125,'SINAPI ABRIL2023'!A:E,5,0)</f>
        <v>25,39</v>
      </c>
      <c r="H125" s="211">
        <f t="shared" si="4"/>
        <v>6347.5</v>
      </c>
    </row>
    <row r="126" spans="2:8" x14ac:dyDescent="0.3">
      <c r="B126" s="207">
        <f t="shared" si="3"/>
        <v>122</v>
      </c>
      <c r="C126" s="208">
        <v>2590</v>
      </c>
      <c r="D126" s="281" t="str">
        <f>VLOOKUP(C126,'SINAPI ABRIL2023'!A:E,2,0)</f>
        <v xml:space="preserve">CONDULETE DE ALUMINIO TIPO E, PARA ELETRODUTO ROSCAVEL DE 1", COM TAMPA CEGA                                                                                                                                                                                                                                                                                                                                                                                                                              </v>
      </c>
      <c r="E126" s="208" t="str">
        <f>VLOOKUP(C126,'SINAPI ABRIL2023'!A:E,3,0)</f>
        <v xml:space="preserve">UN    </v>
      </c>
      <c r="F126" s="210">
        <v>250</v>
      </c>
      <c r="G126" s="214" t="str">
        <f>VLOOKUP(C126,'SINAPI ABRIL2023'!A:E,5,0)</f>
        <v>15,58</v>
      </c>
      <c r="H126" s="211">
        <f t="shared" si="4"/>
        <v>3895</v>
      </c>
    </row>
    <row r="127" spans="2:8" x14ac:dyDescent="0.3">
      <c r="B127" s="207">
        <f t="shared" si="3"/>
        <v>123</v>
      </c>
      <c r="C127" s="208">
        <v>2591</v>
      </c>
      <c r="D127" s="281" t="str">
        <f>VLOOKUP(C127,'SINAPI ABRIL2023'!A:E,2,0)</f>
        <v xml:space="preserve">CONDULETE DE ALUMINIO TIPO E, PARA ELETRODUTO ROSCAVEL DE 1/2", COM TAMPA CEGA                                                                                                                                                                                                                                                                                                                                                                                                                            </v>
      </c>
      <c r="E127" s="208" t="str">
        <f>VLOOKUP(C127,'SINAPI ABRIL2023'!A:E,3,0)</f>
        <v xml:space="preserve">UN    </v>
      </c>
      <c r="F127" s="210">
        <v>250</v>
      </c>
      <c r="G127" s="214" t="str">
        <f>VLOOKUP(C127,'SINAPI ABRIL2023'!A:E,5,0)</f>
        <v>9,26</v>
      </c>
      <c r="H127" s="211">
        <f t="shared" si="4"/>
        <v>2315</v>
      </c>
    </row>
    <row r="128" spans="2:8" x14ac:dyDescent="0.3">
      <c r="B128" s="207">
        <f t="shared" si="3"/>
        <v>124</v>
      </c>
      <c r="C128" s="208">
        <v>2592</v>
      </c>
      <c r="D128" s="281" t="str">
        <f>VLOOKUP(C128,'SINAPI ABRIL2023'!A:E,2,0)</f>
        <v xml:space="preserve">CONDULETE DE ALUMINIO TIPO C, PARA ELETRODUTO ROSCAVEL DE 4", COM TAMPA CEGA                                                                                                                                                                                                                                                                                                                                                                                                                              </v>
      </c>
      <c r="E128" s="208" t="str">
        <f>VLOOKUP(C128,'SINAPI ABRIL2023'!A:E,3,0)</f>
        <v xml:space="preserve">UN    </v>
      </c>
      <c r="F128" s="210">
        <v>250</v>
      </c>
      <c r="G128" s="214" t="str">
        <f>VLOOKUP(C128,'SINAPI ABRIL2023'!A:E,5,0)</f>
        <v>189,81</v>
      </c>
      <c r="H128" s="211">
        <f t="shared" si="4"/>
        <v>47452.5</v>
      </c>
    </row>
    <row r="129" spans="2:8" x14ac:dyDescent="0.3">
      <c r="B129" s="207">
        <f t="shared" si="3"/>
        <v>125</v>
      </c>
      <c r="C129" s="208">
        <v>2593</v>
      </c>
      <c r="D129" s="281" t="str">
        <f>VLOOKUP(C129,'SINAPI ABRIL2023'!A:E,2,0)</f>
        <v xml:space="preserve">CONDULETE DE ALUMINIO TIPO LR, PARA ELETRODUTO ROSCAVEL DE 3/4", COM TAMPA CEGA                                                                                                                                                                                                                                                                                                                                                                                                                           </v>
      </c>
      <c r="E129" s="208" t="str">
        <f>VLOOKUP(C129,'SINAPI ABRIL2023'!A:E,3,0)</f>
        <v xml:space="preserve">UN    </v>
      </c>
      <c r="F129" s="210">
        <v>250</v>
      </c>
      <c r="G129" s="214" t="str">
        <f>VLOOKUP(C129,'SINAPI ABRIL2023'!A:E,5,0)</f>
        <v>9,58</v>
      </c>
      <c r="H129" s="211">
        <f t="shared" si="4"/>
        <v>2395</v>
      </c>
    </row>
    <row r="130" spans="2:8" x14ac:dyDescent="0.3">
      <c r="B130" s="207">
        <f t="shared" si="3"/>
        <v>126</v>
      </c>
      <c r="C130" s="208">
        <v>2594</v>
      </c>
      <c r="D130" s="281" t="str">
        <f>VLOOKUP(C130,'SINAPI ABRIL2023'!A:E,2,0)</f>
        <v xml:space="preserve">CONDULETE DE ALUMINIO TIPO E, PARA ELETRODUTO ROSCAVEL DE 4", COM TAMPA CEGA                                                                                                                                                                                                                                                                                                                                                                                                                              </v>
      </c>
      <c r="E130" s="208" t="str">
        <f>VLOOKUP(C130,'SINAPI ABRIL2023'!A:E,3,0)</f>
        <v xml:space="preserve">UN    </v>
      </c>
      <c r="F130" s="210">
        <v>250</v>
      </c>
      <c r="G130" s="214" t="str">
        <f>VLOOKUP(C130,'SINAPI ABRIL2023'!A:E,5,0)</f>
        <v>172,28</v>
      </c>
      <c r="H130" s="211">
        <f t="shared" si="4"/>
        <v>43070</v>
      </c>
    </row>
    <row r="131" spans="2:8" x14ac:dyDescent="0.3">
      <c r="B131" s="207">
        <f t="shared" si="3"/>
        <v>127</v>
      </c>
      <c r="C131" s="208">
        <v>2595</v>
      </c>
      <c r="D131" s="281" t="str">
        <f>VLOOKUP(C131,'SINAPI ABRIL2023'!A:E,2,0)</f>
        <v xml:space="preserve">CONDULETE DE ALUMINIO TIPO LR, PARA ELETRODUTO ROSCAVEL DE 4", COM TAMPA CEGA                                                                                                                                                                                                                                                                                                                                                                                                                             </v>
      </c>
      <c r="E131" s="208" t="str">
        <f>VLOOKUP(C131,'SINAPI ABRIL2023'!A:E,3,0)</f>
        <v xml:space="preserve">UN    </v>
      </c>
      <c r="F131" s="210">
        <v>250</v>
      </c>
      <c r="G131" s="214" t="str">
        <f>VLOOKUP(C131,'SINAPI ABRIL2023'!A:E,5,0)</f>
        <v>206,34</v>
      </c>
      <c r="H131" s="211">
        <f t="shared" si="4"/>
        <v>51585</v>
      </c>
    </row>
    <row r="132" spans="2:8" x14ac:dyDescent="0.3">
      <c r="B132" s="207">
        <f t="shared" si="3"/>
        <v>128</v>
      </c>
      <c r="C132" s="208">
        <v>2596</v>
      </c>
      <c r="D132" s="281" t="str">
        <f>VLOOKUP(C132,'SINAPI ABRIL2023'!A:E,2,0)</f>
        <v xml:space="preserve">CONDULETE DE ALUMINIO TIPO X, PARA ELETRODUTO ROSCAVEL DE 2", COM TAMPA CEGA                                                                                                                                                                                                                                                                                                                                                                                                                              </v>
      </c>
      <c r="E132" s="208" t="str">
        <f>VLOOKUP(C132,'SINAPI ABRIL2023'!A:E,3,0)</f>
        <v xml:space="preserve">UN    </v>
      </c>
      <c r="F132" s="210">
        <v>250</v>
      </c>
      <c r="G132" s="214" t="str">
        <f>VLOOKUP(C132,'SINAPI ABRIL2023'!A:E,5,0)</f>
        <v>50,38</v>
      </c>
      <c r="H132" s="211">
        <f t="shared" si="4"/>
        <v>12595</v>
      </c>
    </row>
    <row r="133" spans="2:8" x14ac:dyDescent="0.3">
      <c r="B133" s="207">
        <f t="shared" si="3"/>
        <v>129</v>
      </c>
      <c r="C133" s="208">
        <v>2597</v>
      </c>
      <c r="D133" s="281" t="str">
        <f>VLOOKUP(C133,'SINAPI ABRIL2023'!A:E,2,0)</f>
        <v xml:space="preserve">CONDULETE DE ALUMINIO TIPO X, PARA ELETRODUTO ROSCAVEL DE 1 1/4", COM TAMPA CEGA                                                                                                                                                                                                                                                                                                                                                                                                                          </v>
      </c>
      <c r="E133" s="208" t="str">
        <f>VLOOKUP(C133,'SINAPI ABRIL2023'!A:E,3,0)</f>
        <v xml:space="preserve">UN    </v>
      </c>
      <c r="F133" s="210">
        <v>250</v>
      </c>
      <c r="G133" s="214" t="str">
        <f>VLOOKUP(C133,'SINAPI ABRIL2023'!A:E,5,0)</f>
        <v>27,96</v>
      </c>
      <c r="H133" s="211">
        <f t="shared" si="4"/>
        <v>6990</v>
      </c>
    </row>
    <row r="134" spans="2:8" x14ac:dyDescent="0.3">
      <c r="B134" s="207">
        <f t="shared" si="3"/>
        <v>130</v>
      </c>
      <c r="C134" s="208">
        <v>2674</v>
      </c>
      <c r="D134" s="281" t="str">
        <f>VLOOKUP(C134,'SINAPI ABRIL2023'!A:E,2,0)</f>
        <v xml:space="preserve">ELETRODUTO DE PVC RIGIDO ROSCAVEL DE 3/4 ", SEM LUVA                                                                                                                                                                                                                                                                                                                                                                                                                                                      </v>
      </c>
      <c r="E134" s="208" t="str">
        <f>VLOOKUP(C134,'SINAPI ABRIL2023'!A:E,3,0)</f>
        <v xml:space="preserve">M     </v>
      </c>
      <c r="F134" s="210">
        <v>3060</v>
      </c>
      <c r="G134" s="214" t="str">
        <f>VLOOKUP(C134,'SINAPI ABRIL2023'!A:E,5,0)</f>
        <v>5,90</v>
      </c>
      <c r="H134" s="211">
        <f t="shared" si="4"/>
        <v>18054</v>
      </c>
    </row>
    <row r="135" spans="2:8" x14ac:dyDescent="0.3">
      <c r="B135" s="207">
        <f t="shared" ref="B135:B198" si="5">B134+1</f>
        <v>131</v>
      </c>
      <c r="C135" s="208">
        <v>2681</v>
      </c>
      <c r="D135" s="281" t="str">
        <f>VLOOKUP(C135,'SINAPI ABRIL2023'!A:E,2,0)</f>
        <v xml:space="preserve">ELETRODUTO DE PVC RIGIDO ROSCAVEL DE 2 ", SEM LUVA                                                                                                                                                                                                                                                                                                                                                                                                                                                        </v>
      </c>
      <c r="E135" s="208" t="str">
        <f>VLOOKUP(C135,'SINAPI ABRIL2023'!A:E,3,0)</f>
        <v xml:space="preserve">M     </v>
      </c>
      <c r="F135" s="210">
        <v>1972</v>
      </c>
      <c r="G135" s="214" t="str">
        <f>VLOOKUP(C135,'SINAPI ABRIL2023'!A:E,5,0)</f>
        <v>22,06</v>
      </c>
      <c r="H135" s="211">
        <f t="shared" si="4"/>
        <v>43502.32</v>
      </c>
    </row>
    <row r="136" spans="2:8" x14ac:dyDescent="0.3">
      <c r="B136" s="207">
        <f t="shared" si="5"/>
        <v>132</v>
      </c>
      <c r="C136" s="208">
        <v>2688</v>
      </c>
      <c r="D136" s="281" t="str">
        <f>VLOOKUP(C136,'SINAPI ABRIL2023'!A:E,2,0)</f>
        <v xml:space="preserve">ELETRODUTO PVC FLEXIVEL CORRUGADO, COR AMARELA, DE 25 MM                                                                                                                                                                                                                                                                                                                                                                                                                                                  </v>
      </c>
      <c r="E136" s="208" t="str">
        <f>VLOOKUP(C136,'SINAPI ABRIL2023'!A:E,3,0)</f>
        <v xml:space="preserve">M     </v>
      </c>
      <c r="F136" s="210">
        <v>5375</v>
      </c>
      <c r="G136" s="214" t="str">
        <f>VLOOKUP(C136,'SINAPI ABRIL2023'!A:E,5,0)</f>
        <v>3,10</v>
      </c>
      <c r="H136" s="211">
        <f t="shared" si="4"/>
        <v>16662.5</v>
      </c>
    </row>
    <row r="137" spans="2:8" ht="33" x14ac:dyDescent="0.3">
      <c r="B137" s="207">
        <f t="shared" si="5"/>
        <v>133</v>
      </c>
      <c r="C137" s="208">
        <v>39244</v>
      </c>
      <c r="D137" s="281" t="str">
        <f>VLOOKUP(C137,'SINAPI ABRIL2023'!A:E,2,0)</f>
        <v xml:space="preserve">ELETRODUTO PVC FLEXIVEL CORRUGADO, REFORCADO, COR LARANJA, DE 25 MM, PARA LAJES E PISOS                                                                                                                                                                                                                                                                                                                                                                                                                   </v>
      </c>
      <c r="E137" s="208" t="str">
        <f>VLOOKUP(C137,'SINAPI ABRIL2023'!A:E,3,0)</f>
        <v xml:space="preserve">M     </v>
      </c>
      <c r="F137" s="210">
        <v>2500</v>
      </c>
      <c r="G137" s="214" t="str">
        <f>VLOOKUP(C137,'SINAPI ABRIL2023'!A:E,5,0)</f>
        <v>4,73</v>
      </c>
      <c r="H137" s="211">
        <f t="shared" si="4"/>
        <v>11825.000000000002</v>
      </c>
    </row>
    <row r="138" spans="2:8" ht="49.5" x14ac:dyDescent="0.3">
      <c r="B138" s="207">
        <f t="shared" si="5"/>
        <v>134</v>
      </c>
      <c r="C138" s="208">
        <v>3103</v>
      </c>
      <c r="D138" s="281" t="str">
        <f>VLOOKUP(C138,'SINAPI ABRIL2023'!A:E,2,0)</f>
        <v xml:space="preserve">FECHADURA PARA PORTA PIVOTANTE DE VIDRO TEMPERADO, EM ACO INOX COM ACABAMENTO CROMADO, RECORTE PADRAO SANTA MARINA, COM CILINDRO EM LATAO, INCLUINDO CHAVE TIPO CILINDRO                                                                                                                                                                                                                                                                                                                                  </v>
      </c>
      <c r="E138" s="208" t="str">
        <f>VLOOKUP(C138,'SINAPI ABRIL2023'!A:E,3,0)</f>
        <v xml:space="preserve">UN    </v>
      </c>
      <c r="F138" s="210">
        <v>25</v>
      </c>
      <c r="G138" s="214" t="str">
        <f>VLOOKUP(C138,'SINAPI ABRIL2023'!A:E,5,0)</f>
        <v>50,42</v>
      </c>
      <c r="H138" s="211">
        <f t="shared" si="4"/>
        <v>1260.5</v>
      </c>
    </row>
    <row r="139" spans="2:8" ht="49.5" x14ac:dyDescent="0.3">
      <c r="B139" s="207">
        <f t="shared" si="5"/>
        <v>135</v>
      </c>
      <c r="C139" s="208">
        <v>3104</v>
      </c>
      <c r="D139" s="281" t="str">
        <f>VLOOKUP(C139,'SINAPI ABRIL2023'!A:E,2,0)</f>
        <v xml:space="preserve">CONJ. DE FERRAGENS PARA PORTA DE VIDRO TEMPERADO, EM ZAMAC CROMADO, CONTEMPLANDO DOBRADICA INF., DOBRADICA SUP., PIVO PARA DOBRADICA INF., PIVO PARA DOBRADICA SUP., FECHADURA CENTRAL EM ZAMC. CROMADO, CONTRA FECHADURA DE PRESSAO                                                                                                                                                                                                                                                                      </v>
      </c>
      <c r="E139" s="208" t="str">
        <f>VLOOKUP(C139,'SINAPI ABRIL2023'!A:E,3,0)</f>
        <v xml:space="preserve">CJ    </v>
      </c>
      <c r="F139" s="210">
        <v>25</v>
      </c>
      <c r="G139" s="214" t="str">
        <f>VLOOKUP(C139,'SINAPI ABRIL2023'!A:E,5,0)</f>
        <v>157,03</v>
      </c>
      <c r="H139" s="211">
        <f t="shared" si="4"/>
        <v>3925.75</v>
      </c>
    </row>
    <row r="140" spans="2:8" x14ac:dyDescent="0.3">
      <c r="B140" s="207">
        <f t="shared" si="5"/>
        <v>136</v>
      </c>
      <c r="C140" s="208">
        <v>3396</v>
      </c>
      <c r="D140" s="281" t="str">
        <f>VLOOKUP(C140,'SINAPI ABRIL2023'!A:E,2,0)</f>
        <v xml:space="preserve">SUPORTE ISOLADOR SIMPLES DIAMETRO NOMINAL 5/16", COM ROSCA SOBERBA E BUCHA                                                                                                                                                                                                                                                                                                                                                                                                                                </v>
      </c>
      <c r="E140" s="208" t="str">
        <f>VLOOKUP(C140,'SINAPI ABRIL2023'!A:E,3,0)</f>
        <v xml:space="preserve">UN    </v>
      </c>
      <c r="F140" s="210">
        <v>7</v>
      </c>
      <c r="G140" s="214" t="str">
        <f>VLOOKUP(C140,'SINAPI ABRIL2023'!A:E,5,0)</f>
        <v>4,49</v>
      </c>
      <c r="H140" s="211">
        <f t="shared" si="4"/>
        <v>31.43</v>
      </c>
    </row>
    <row r="141" spans="2:8" x14ac:dyDescent="0.3">
      <c r="B141" s="207">
        <f t="shared" si="5"/>
        <v>137</v>
      </c>
      <c r="C141" s="208">
        <v>3406</v>
      </c>
      <c r="D141" s="281" t="str">
        <f>VLOOKUP(C141,'SINAPI ABRIL2023'!A:E,2,0)</f>
        <v xml:space="preserve">ISOLADOR DE PORCELANA, TIPO PINO MONOCORPO, PARA TENSAO DE *15* KV                                                                                                                                                                                                                                                                                                                                                                                                                                        </v>
      </c>
      <c r="E141" s="208" t="str">
        <f>VLOOKUP(C141,'SINAPI ABRIL2023'!A:E,3,0)</f>
        <v xml:space="preserve">UN    </v>
      </c>
      <c r="F141" s="210">
        <v>10</v>
      </c>
      <c r="G141" s="214" t="str">
        <f>VLOOKUP(C141,'SINAPI ABRIL2023'!A:E,5,0)</f>
        <v>26,76</v>
      </c>
      <c r="H141" s="211">
        <f t="shared" si="4"/>
        <v>267.60000000000002</v>
      </c>
    </row>
    <row r="142" spans="2:8" x14ac:dyDescent="0.3">
      <c r="B142" s="207">
        <f t="shared" si="5"/>
        <v>138</v>
      </c>
      <c r="C142" s="208">
        <v>3671</v>
      </c>
      <c r="D142" s="281" t="str">
        <f>VLOOKUP(C142,'SINAPI ABRIL2023'!A:E,2,0)</f>
        <v xml:space="preserve">JUNTA PLASTICA DE DILATACAO PARA PISOS, COR CINZA, 17 X 3 MM (ALTURA X ESPESSURA)                                                                                                                                                                                                                                                                                                                                                                                                                         </v>
      </c>
      <c r="E142" s="208" t="str">
        <f>VLOOKUP(C142,'SINAPI ABRIL2023'!A:E,3,0)</f>
        <v xml:space="preserve">M     </v>
      </c>
      <c r="F142" s="210">
        <v>250</v>
      </c>
      <c r="G142" s="214" t="str">
        <f>VLOOKUP(C142,'SINAPI ABRIL2023'!A:E,5,0)</f>
        <v>1,80</v>
      </c>
      <c r="H142" s="211">
        <f t="shared" si="4"/>
        <v>450</v>
      </c>
    </row>
    <row r="143" spans="2:8" x14ac:dyDescent="0.3">
      <c r="B143" s="207">
        <f t="shared" si="5"/>
        <v>139</v>
      </c>
      <c r="C143" s="208">
        <v>3768</v>
      </c>
      <c r="D143" s="281" t="str">
        <f>VLOOKUP(C143,'SINAPI ABRIL2023'!A:E,2,0)</f>
        <v xml:space="preserve">LIXA EM FOLHA PARA FERRO, NUMERO 150                                                                                                                                                                                                                                                                                                                                                                                                                                                                      </v>
      </c>
      <c r="E143" s="208" t="str">
        <f>VLOOKUP(C143,'SINAPI ABRIL2023'!A:E,3,0)</f>
        <v xml:space="preserve">UN    </v>
      </c>
      <c r="F143" s="210">
        <v>25</v>
      </c>
      <c r="G143" s="214" t="str">
        <f>VLOOKUP(C143,'SINAPI ABRIL2023'!A:E,5,0)</f>
        <v>4,11</v>
      </c>
      <c r="H143" s="211">
        <f t="shared" si="4"/>
        <v>102.75000000000001</v>
      </c>
    </row>
    <row r="144" spans="2:8" x14ac:dyDescent="0.3">
      <c r="B144" s="207">
        <f t="shared" si="5"/>
        <v>140</v>
      </c>
      <c r="C144" s="208">
        <v>3847</v>
      </c>
      <c r="D144" s="281" t="str">
        <f>VLOOKUP(C144,'SINAPI ABRIL2023'!A:E,2,0)</f>
        <v xml:space="preserve">LUVA DE CORRER PARA TUBO SOLDAVEL, PVC, 50 MM, PARA AGUA FRIA PREDIAL                                                                                                                                                                                                                                                                                                                                                                                                                                     </v>
      </c>
      <c r="E144" s="208" t="str">
        <f>VLOOKUP(C144,'SINAPI ABRIL2023'!A:E,3,0)</f>
        <v xml:space="preserve">UN    </v>
      </c>
      <c r="F144" s="210">
        <v>37</v>
      </c>
      <c r="G144" s="214" t="str">
        <f>VLOOKUP(C144,'SINAPI ABRIL2023'!A:E,5,0)</f>
        <v>31,84</v>
      </c>
      <c r="H144" s="211">
        <f t="shared" si="4"/>
        <v>1178.08</v>
      </c>
    </row>
    <row r="145" spans="2:8" x14ac:dyDescent="0.3">
      <c r="B145" s="207">
        <f t="shared" si="5"/>
        <v>141</v>
      </c>
      <c r="C145" s="208">
        <v>3860</v>
      </c>
      <c r="D145" s="281" t="str">
        <f>VLOOKUP(C145,'SINAPI ABRIL2023'!A:E,2,0)</f>
        <v xml:space="preserve">LUVA SOLDAVEL COM ROSCA, PVC, 32 MM X 1", PARA AGUA FRIA PREDIAL                                                                                                                                                                                                                                                                                                                                                                                                                                          </v>
      </c>
      <c r="E145" s="208" t="str">
        <f>VLOOKUP(C145,'SINAPI ABRIL2023'!A:E,3,0)</f>
        <v xml:space="preserve">UN    </v>
      </c>
      <c r="F145" s="210">
        <v>37</v>
      </c>
      <c r="G145" s="214" t="str">
        <f>VLOOKUP(C145,'SINAPI ABRIL2023'!A:E,5,0)</f>
        <v>5,02</v>
      </c>
      <c r="H145" s="211">
        <f t="shared" si="4"/>
        <v>185.73999999999998</v>
      </c>
    </row>
    <row r="146" spans="2:8" x14ac:dyDescent="0.3">
      <c r="B146" s="207">
        <f t="shared" si="5"/>
        <v>142</v>
      </c>
      <c r="C146" s="208">
        <v>3864</v>
      </c>
      <c r="D146" s="281" t="str">
        <f>VLOOKUP(C146,'SINAPI ABRIL2023'!A:E,2,0)</f>
        <v xml:space="preserve">LUVA PVC SOLDAVEL, 60 MM, PARA AGUA FRIA PREDIAL                                                                                                                                                                                                                                                                                                                                                                                                                                                          </v>
      </c>
      <c r="E146" s="208" t="str">
        <f>VLOOKUP(C146,'SINAPI ABRIL2023'!A:E,3,0)</f>
        <v xml:space="preserve">UN    </v>
      </c>
      <c r="F146" s="210">
        <v>37</v>
      </c>
      <c r="G146" s="214" t="str">
        <f>VLOOKUP(C146,'SINAPI ABRIL2023'!A:E,5,0)</f>
        <v>14,89</v>
      </c>
      <c r="H146" s="211">
        <f t="shared" si="4"/>
        <v>550.93000000000006</v>
      </c>
    </row>
    <row r="147" spans="2:8" x14ac:dyDescent="0.3">
      <c r="B147" s="207">
        <f t="shared" si="5"/>
        <v>143</v>
      </c>
      <c r="C147" s="208">
        <v>3871</v>
      </c>
      <c r="D147" s="281" t="str">
        <f>VLOOKUP(C147,'SINAPI ABRIL2023'!A:E,2,0)</f>
        <v xml:space="preserve">LUVA SOLDAVEL COM ROSCA, PVC, 50 MM X 1 1/2", PARA AGUA FRIA PREDIAL                                                                                                                                                                                                                                                                                                                                                                                                                                      </v>
      </c>
      <c r="E147" s="208" t="str">
        <f>VLOOKUP(C147,'SINAPI ABRIL2023'!A:E,3,0)</f>
        <v xml:space="preserve">UN    </v>
      </c>
      <c r="F147" s="210">
        <v>37</v>
      </c>
      <c r="G147" s="214" t="str">
        <f>VLOOKUP(C147,'SINAPI ABRIL2023'!A:E,5,0)</f>
        <v>20,37</v>
      </c>
      <c r="H147" s="211">
        <f t="shared" si="4"/>
        <v>753.69</v>
      </c>
    </row>
    <row r="148" spans="2:8" x14ac:dyDescent="0.3">
      <c r="B148" s="207">
        <f t="shared" si="5"/>
        <v>144</v>
      </c>
      <c r="C148" s="208">
        <v>3873</v>
      </c>
      <c r="D148" s="281" t="str">
        <f>VLOOKUP(C148,'SINAPI ABRIL2023'!A:E,2,0)</f>
        <v xml:space="preserve">LUVA DE CORRER PARA TUBO SOLDAVEL, PVC, 25 MM, PARA AGUA FRIA PREDIAL                                                                                                                                                                                                                                                                                                                                                                                                                                     </v>
      </c>
      <c r="E148" s="208" t="str">
        <f>VLOOKUP(C148,'SINAPI ABRIL2023'!A:E,3,0)</f>
        <v xml:space="preserve">UN    </v>
      </c>
      <c r="F148" s="210">
        <v>37</v>
      </c>
      <c r="G148" s="214" t="str">
        <f>VLOOKUP(C148,'SINAPI ABRIL2023'!A:E,5,0)</f>
        <v>13,76</v>
      </c>
      <c r="H148" s="211">
        <f t="shared" si="4"/>
        <v>509.12</v>
      </c>
    </row>
    <row r="149" spans="2:8" x14ac:dyDescent="0.3">
      <c r="B149" s="207">
        <f t="shared" si="5"/>
        <v>145</v>
      </c>
      <c r="C149" s="208">
        <v>3875</v>
      </c>
      <c r="D149" s="281" t="str">
        <f>VLOOKUP(C149,'SINAPI ABRIL2023'!A:E,2,0)</f>
        <v xml:space="preserve">LUVA SIMPLES, PVC, SOLDAVEL, DN 50 MM, SERIE NORMAL, PARA ESGOTO PREDIAL                                                                                                                                                                                                                                                                                                                                                                                                                                  </v>
      </c>
      <c r="E149" s="208" t="str">
        <f>VLOOKUP(C149,'SINAPI ABRIL2023'!A:E,3,0)</f>
        <v xml:space="preserve">UN    </v>
      </c>
      <c r="F149" s="210">
        <v>37</v>
      </c>
      <c r="G149" s="214" t="str">
        <f>VLOOKUP(C149,'SINAPI ABRIL2023'!A:E,5,0)</f>
        <v>3,62</v>
      </c>
      <c r="H149" s="211">
        <f t="shared" si="4"/>
        <v>133.94</v>
      </c>
    </row>
    <row r="150" spans="2:8" x14ac:dyDescent="0.3">
      <c r="B150" s="207">
        <f t="shared" si="5"/>
        <v>146</v>
      </c>
      <c r="C150" s="208">
        <v>3897</v>
      </c>
      <c r="D150" s="281" t="str">
        <f>VLOOKUP(C150,'SINAPI ABRIL2023'!A:E,2,0)</f>
        <v xml:space="preserve">LUVA SIMPLES, PVC, SOLDAVEL, DN 40 MM, SERIE NORMAL, PARA ESGOTO PREDIAL                                                                                                                                                                                                                                                                                                                                                                                                                                  </v>
      </c>
      <c r="E150" s="208" t="str">
        <f>VLOOKUP(C150,'SINAPI ABRIL2023'!A:E,3,0)</f>
        <v xml:space="preserve">UN    </v>
      </c>
      <c r="F150" s="210">
        <v>37</v>
      </c>
      <c r="G150" s="214" t="str">
        <f>VLOOKUP(C150,'SINAPI ABRIL2023'!A:E,5,0)</f>
        <v>1,75</v>
      </c>
      <c r="H150" s="211">
        <f t="shared" si="4"/>
        <v>64.75</v>
      </c>
    </row>
    <row r="151" spans="2:8" x14ac:dyDescent="0.3">
      <c r="B151" s="207">
        <f t="shared" si="5"/>
        <v>147</v>
      </c>
      <c r="C151" s="208">
        <v>3898</v>
      </c>
      <c r="D151" s="281" t="str">
        <f>VLOOKUP(C151,'SINAPI ABRIL2023'!A:E,2,0)</f>
        <v xml:space="preserve">LUVA SIMPLES, PVC, SOLDAVEL, DN 75 MM, SERIE NORMAL, PARA ESGOTO PREDIAL                                                                                                                                                                                                                                                                                                                                                                                                                                  </v>
      </c>
      <c r="E151" s="208" t="str">
        <f>VLOOKUP(C151,'SINAPI ABRIL2023'!A:E,3,0)</f>
        <v xml:space="preserve">UN    </v>
      </c>
      <c r="F151" s="210">
        <v>37</v>
      </c>
      <c r="G151" s="214" t="str">
        <f>VLOOKUP(C151,'SINAPI ABRIL2023'!A:E,5,0)</f>
        <v>7,35</v>
      </c>
      <c r="H151" s="211">
        <f t="shared" si="4"/>
        <v>271.95</v>
      </c>
    </row>
    <row r="152" spans="2:8" x14ac:dyDescent="0.3">
      <c r="B152" s="207">
        <f t="shared" si="5"/>
        <v>148</v>
      </c>
      <c r="C152" s="208">
        <v>3899</v>
      </c>
      <c r="D152" s="281" t="str">
        <f>VLOOKUP(C152,'SINAPI ABRIL2023'!A:E,2,0)</f>
        <v xml:space="preserve">LUVA SIMPLES, PVC, SOLDAVEL, DN 100 MM, SERIE NORMAL, PARA ESGOTO PREDIAL                                                                                                                                                                                                                                                                                                                                                                                                                                 </v>
      </c>
      <c r="E152" s="208" t="str">
        <f>VLOOKUP(C152,'SINAPI ABRIL2023'!A:E,3,0)</f>
        <v xml:space="preserve">UN    </v>
      </c>
      <c r="F152" s="210">
        <v>37</v>
      </c>
      <c r="G152" s="214" t="str">
        <f>VLOOKUP(C152,'SINAPI ABRIL2023'!A:E,5,0)</f>
        <v>7,18</v>
      </c>
      <c r="H152" s="211">
        <f t="shared" si="4"/>
        <v>265.65999999999997</v>
      </c>
    </row>
    <row r="153" spans="2:8" x14ac:dyDescent="0.3">
      <c r="B153" s="207">
        <f t="shared" si="5"/>
        <v>149</v>
      </c>
      <c r="C153" s="208">
        <v>3905</v>
      </c>
      <c r="D153" s="281" t="str">
        <f>VLOOKUP(C153,'SINAPI ABRIL2023'!A:E,2,0)</f>
        <v xml:space="preserve">LUVA SOLDAVEL COM ROSCA, PVC, 40 MM X 1 1/4", PARA AGUA FRIA PREDIAL                                                                                                                                                                                                                                                                                                                                                                                                                                      </v>
      </c>
      <c r="E153" s="208" t="str">
        <f>VLOOKUP(C153,'SINAPI ABRIL2023'!A:E,3,0)</f>
        <v xml:space="preserve">UN    </v>
      </c>
      <c r="F153" s="210">
        <v>37</v>
      </c>
      <c r="G153" s="214" t="str">
        <f>VLOOKUP(C153,'SINAPI ABRIL2023'!A:E,5,0)</f>
        <v>11,51</v>
      </c>
      <c r="H153" s="211">
        <f t="shared" si="4"/>
        <v>425.87</v>
      </c>
    </row>
    <row r="154" spans="2:8" x14ac:dyDescent="0.3">
      <c r="B154" s="207">
        <f t="shared" si="5"/>
        <v>150</v>
      </c>
      <c r="C154" s="208">
        <v>3909</v>
      </c>
      <c r="D154" s="281" t="str">
        <f>VLOOKUP(C154,'SINAPI ABRIL2023'!A:E,2,0)</f>
        <v xml:space="preserve">LUVA DE FERRO GALVANIZADO, COM ROSCA BSP, DE 3/4"                                                                                                                                                                                                                                                                                                                                                                                                                                                         </v>
      </c>
      <c r="E154" s="208" t="str">
        <f>VLOOKUP(C154,'SINAPI ABRIL2023'!A:E,3,0)</f>
        <v xml:space="preserve">UN    </v>
      </c>
      <c r="F154" s="210">
        <v>37</v>
      </c>
      <c r="G154" s="214" t="str">
        <f>VLOOKUP(C154,'SINAPI ABRIL2023'!A:E,5,0)</f>
        <v>8,51</v>
      </c>
      <c r="H154" s="211">
        <f t="shared" si="4"/>
        <v>314.87</v>
      </c>
    </row>
    <row r="155" spans="2:8" x14ac:dyDescent="0.3">
      <c r="B155" s="207">
        <f t="shared" si="5"/>
        <v>151</v>
      </c>
      <c r="C155" s="208">
        <v>43626</v>
      </c>
      <c r="D155" s="281" t="str">
        <f>VLOOKUP(C155,'SINAPI ABRIL2023'!A:E,2,0)</f>
        <v xml:space="preserve">MASSA CORRIDA PARA SUPERFICIES DE AMBIENTES INTERNOS                                                                                                                                                                                                                                                                                                                                                                                                                                                      </v>
      </c>
      <c r="E155" s="208" t="str">
        <f>VLOOKUP(C155,'SINAPI ABRIL2023'!A:E,3,0)</f>
        <v xml:space="preserve">KG    </v>
      </c>
      <c r="F155" s="210">
        <v>5110</v>
      </c>
      <c r="G155" s="214" t="str">
        <f>VLOOKUP(C155,'SINAPI ABRIL2023'!A:E,5,0)</f>
        <v>4,07</v>
      </c>
      <c r="H155" s="211">
        <f t="shared" si="4"/>
        <v>20797.7</v>
      </c>
    </row>
    <row r="156" spans="2:8" x14ac:dyDescent="0.3">
      <c r="B156" s="207">
        <f t="shared" si="5"/>
        <v>152</v>
      </c>
      <c r="C156" s="208">
        <v>43651</v>
      </c>
      <c r="D156" s="281" t="str">
        <f>VLOOKUP(C156,'SINAPI ABRIL2023'!A:E,2,0)</f>
        <v xml:space="preserve">MASSA ACRILICA PARA SUPERFICIES INTERNAS E EXTERNAS                                                                                                                                                                                                                                                                                                                                                                                                                                                       </v>
      </c>
      <c r="E156" s="208" t="str">
        <f>VLOOKUP(C156,'SINAPI ABRIL2023'!A:E,3,0)</f>
        <v xml:space="preserve">KG    </v>
      </c>
      <c r="F156" s="210">
        <v>2010</v>
      </c>
      <c r="G156" s="214" t="str">
        <f>VLOOKUP(C156,'SINAPI ABRIL2023'!A:E,5,0)</f>
        <v>7,32</v>
      </c>
      <c r="H156" s="211">
        <f t="shared" si="4"/>
        <v>14713.2</v>
      </c>
    </row>
    <row r="157" spans="2:8" x14ac:dyDescent="0.3">
      <c r="B157" s="207">
        <f t="shared" si="5"/>
        <v>153</v>
      </c>
      <c r="C157" s="208">
        <v>1197</v>
      </c>
      <c r="D157" s="281" t="str">
        <f>VLOOKUP(C157,'SINAPI ABRIL2023'!A:E,2,0)</f>
        <v xml:space="preserve">CAP PVC, ROSCAVEL, 1/2", PARA AGUA FRIA PREDIAL                                                                                                                                                                                                                                                                                                                                                                                                                                                           </v>
      </c>
      <c r="E157" s="208" t="str">
        <f>VLOOKUP(C157,'SINAPI ABRIL2023'!A:E,3,0)</f>
        <v xml:space="preserve">UN    </v>
      </c>
      <c r="F157" s="210">
        <v>50</v>
      </c>
      <c r="G157" s="214" t="str">
        <f>VLOOKUP(C157,'SINAPI ABRIL2023'!A:E,5,0)</f>
        <v>1,95</v>
      </c>
      <c r="H157" s="211">
        <f t="shared" si="4"/>
        <v>97.5</v>
      </c>
    </row>
    <row r="158" spans="2:8" x14ac:dyDescent="0.3">
      <c r="B158" s="207">
        <f t="shared" si="5"/>
        <v>154</v>
      </c>
      <c r="C158" s="208">
        <v>1198</v>
      </c>
      <c r="D158" s="281" t="str">
        <f>VLOOKUP(C158,'SINAPI ABRIL2023'!A:E,2,0)</f>
        <v xml:space="preserve">CAP PVC, ROSCAVEL, 3/4",  PARA AGUA FRIA PREDIAL                                                                                                                                                                                                                                                                                                                                                                                                                                                          </v>
      </c>
      <c r="E158" s="208" t="str">
        <f>VLOOKUP(C158,'SINAPI ABRIL2023'!A:E,3,0)</f>
        <v xml:space="preserve">UN    </v>
      </c>
      <c r="F158" s="210">
        <v>50</v>
      </c>
      <c r="G158" s="214" t="str">
        <f>VLOOKUP(C158,'SINAPI ABRIL2023'!A:E,5,0)</f>
        <v>2,56</v>
      </c>
      <c r="H158" s="211">
        <f t="shared" si="4"/>
        <v>128</v>
      </c>
    </row>
    <row r="159" spans="2:8" x14ac:dyDescent="0.3">
      <c r="B159" s="207">
        <f t="shared" si="5"/>
        <v>155</v>
      </c>
      <c r="C159" s="208">
        <v>1202</v>
      </c>
      <c r="D159" s="281" t="str">
        <f>VLOOKUP(C159,'SINAPI ABRIL2023'!A:E,2,0)</f>
        <v xml:space="preserve">CAP PVC, ROSCAVEL, 1",  PARA AGUA FRIA PREDIAL                                                                                                                                                                                                                                                                                                                                                                                                                                                            </v>
      </c>
      <c r="E159" s="208" t="str">
        <f>VLOOKUP(C159,'SINAPI ABRIL2023'!A:E,3,0)</f>
        <v xml:space="preserve">UN    </v>
      </c>
      <c r="F159" s="210">
        <v>50</v>
      </c>
      <c r="G159" s="214" t="str">
        <f>VLOOKUP(C159,'SINAPI ABRIL2023'!A:E,5,0)</f>
        <v>5,54</v>
      </c>
      <c r="H159" s="211">
        <f t="shared" si="4"/>
        <v>277</v>
      </c>
    </row>
    <row r="160" spans="2:8" x14ac:dyDescent="0.3">
      <c r="B160" s="207">
        <f t="shared" si="5"/>
        <v>156</v>
      </c>
      <c r="C160" s="208">
        <v>4226</v>
      </c>
      <c r="D160" s="281" t="str">
        <f>VLOOKUP(C160,'SINAPI ABRIL2023'!A:E,2,0)</f>
        <v xml:space="preserve">GAS DE COZINHA - GLP                                                                                                                                                                                                                                                                                                                                                                                                                                                                                      </v>
      </c>
      <c r="E160" s="208" t="str">
        <f>VLOOKUP(C160,'SINAPI ABRIL2023'!A:E,3,0)</f>
        <v xml:space="preserve">KG    </v>
      </c>
      <c r="F160" s="210">
        <v>325</v>
      </c>
      <c r="G160" s="214" t="str">
        <f>VLOOKUP(C160,'SINAPI ABRIL2023'!A:E,5,0)</f>
        <v>7,77</v>
      </c>
      <c r="H160" s="211">
        <f t="shared" si="4"/>
        <v>2525.25</v>
      </c>
    </row>
    <row r="161" spans="2:8" x14ac:dyDescent="0.3">
      <c r="B161" s="207">
        <f t="shared" si="5"/>
        <v>157</v>
      </c>
      <c r="C161" s="208">
        <v>4229</v>
      </c>
      <c r="D161" s="281" t="str">
        <f>VLOOKUP(C161,'SINAPI ABRIL2023'!A:E,2,0)</f>
        <v xml:space="preserve">GRAXA LUBRIFICANTE                                                                                                                                                                                                                                                                                                                                                                                                                                                                                        </v>
      </c>
      <c r="E161" s="208" t="str">
        <f>VLOOKUP(C161,'SINAPI ABRIL2023'!A:E,3,0)</f>
        <v xml:space="preserve">KG    </v>
      </c>
      <c r="F161" s="210">
        <v>10</v>
      </c>
      <c r="G161" s="214" t="str">
        <f>VLOOKUP(C161,'SINAPI ABRIL2023'!A:E,5,0)</f>
        <v>54,32</v>
      </c>
      <c r="H161" s="211">
        <f t="shared" si="4"/>
        <v>543.20000000000005</v>
      </c>
    </row>
    <row r="162" spans="2:8" x14ac:dyDescent="0.3">
      <c r="B162" s="207">
        <f t="shared" si="5"/>
        <v>158</v>
      </c>
      <c r="C162" s="208">
        <v>4341</v>
      </c>
      <c r="D162" s="281" t="str">
        <f>VLOOKUP(C162,'SINAPI ABRIL2023'!A:E,2,0)</f>
        <v xml:space="preserve">PORCA ZINCADA, QUADRADA, DIAMETRO 3/8"                                                                                                                                                                                                                                                                                                                                                                                                                                                                    </v>
      </c>
      <c r="E162" s="208" t="str">
        <f>VLOOKUP(C162,'SINAPI ABRIL2023'!A:E,3,0)</f>
        <v xml:space="preserve">UN    </v>
      </c>
      <c r="F162" s="210">
        <v>100</v>
      </c>
      <c r="G162" s="214" t="str">
        <f>VLOOKUP(C162,'SINAPI ABRIL2023'!A:E,5,0)</f>
        <v>1,08</v>
      </c>
      <c r="H162" s="211">
        <f t="shared" si="4"/>
        <v>108</v>
      </c>
    </row>
    <row r="163" spans="2:8" x14ac:dyDescent="0.3">
      <c r="B163" s="207">
        <f t="shared" si="5"/>
        <v>159</v>
      </c>
      <c r="C163" s="208">
        <v>4382</v>
      </c>
      <c r="D163" s="281" t="str">
        <f>VLOOKUP(C163,'SINAPI ABRIL2023'!A:E,2,0)</f>
        <v xml:space="preserve">PARAFUSO ZINCADO, SEXTAVADO, COM ROSCA SOBERBA, DIAMETRO 5/16", COMPRIMENTO 80 MM                                                                                                                                                                                                                                                                                                                                                                                                                         </v>
      </c>
      <c r="E163" s="208" t="str">
        <f>VLOOKUP(C163,'SINAPI ABRIL2023'!A:E,3,0)</f>
        <v xml:space="preserve">UN    </v>
      </c>
      <c r="F163" s="210">
        <v>30</v>
      </c>
      <c r="G163" s="214" t="str">
        <f>VLOOKUP(C163,'SINAPI ABRIL2023'!A:E,5,0)</f>
        <v>1,20</v>
      </c>
      <c r="H163" s="211">
        <f t="shared" si="4"/>
        <v>36</v>
      </c>
    </row>
    <row r="164" spans="2:8" x14ac:dyDescent="0.3">
      <c r="B164" s="207">
        <f t="shared" si="5"/>
        <v>160</v>
      </c>
      <c r="C164" s="208">
        <v>4720</v>
      </c>
      <c r="D164" s="281" t="str">
        <f>VLOOKUP(C164,'SINAPI ABRIL2023'!A:E,2,0)</f>
        <v xml:space="preserve">PEDRA BRITADA N. 0, OU PEDRISCO (4,8 A 9,5 MM) POSTO PEDREIRA/FORNECEDOR, SEM FRETE                                                                                                                                                                                                                                                                                                                                                                                                                       </v>
      </c>
      <c r="E164" s="208" t="str">
        <f>VLOOKUP(C164,'SINAPI ABRIL2023'!A:E,3,0)</f>
        <v xml:space="preserve">M3    </v>
      </c>
      <c r="F164" s="210">
        <v>147</v>
      </c>
      <c r="G164" s="214" t="str">
        <f>VLOOKUP(C164,'SINAPI ABRIL2023'!A:E,5,0)</f>
        <v>206,72</v>
      </c>
      <c r="H164" s="211">
        <f t="shared" si="4"/>
        <v>30387.84</v>
      </c>
    </row>
    <row r="165" spans="2:8" x14ac:dyDescent="0.3">
      <c r="B165" s="207">
        <f t="shared" si="5"/>
        <v>161</v>
      </c>
      <c r="C165" s="208">
        <v>4743</v>
      </c>
      <c r="D165" s="281" t="str">
        <f>VLOOKUP(C165,'SINAPI ABRIL2023'!A:E,2,0)</f>
        <v xml:space="preserve">CASCALHO DE CAVA                                                                                                                                                                                                                                                                                                                                                                                                                                                                                          </v>
      </c>
      <c r="E165" s="208" t="str">
        <f>VLOOKUP(C165,'SINAPI ABRIL2023'!A:E,3,0)</f>
        <v xml:space="preserve">M3    </v>
      </c>
      <c r="F165" s="210">
        <v>102</v>
      </c>
      <c r="G165" s="214" t="str">
        <f>VLOOKUP(C165,'SINAPI ABRIL2023'!A:E,5,0)</f>
        <v>104,40</v>
      </c>
      <c r="H165" s="211">
        <f t="shared" si="4"/>
        <v>10648.800000000001</v>
      </c>
    </row>
    <row r="166" spans="2:8" ht="33" x14ac:dyDescent="0.3">
      <c r="B166" s="207">
        <f t="shared" si="5"/>
        <v>162</v>
      </c>
      <c r="C166" s="208">
        <v>4786</v>
      </c>
      <c r="D166" s="281" t="str">
        <f>VLOOKUP(C166,'SINAPI ABRIL2023'!A:E,2,0)</f>
        <v xml:space="preserve">PISO EM GRANILITE, MARMORITE OU GRANITINA, AGREGADO COR PRETO, CINZA, PALHA OU BRANCO, E=  *8* MM (INCLUSO EXECUCAO)                                                                                                                                                                                                                                                                                                                                                                                      </v>
      </c>
      <c r="E166" s="208" t="str">
        <f>VLOOKUP(C166,'SINAPI ABRIL2023'!A:E,3,0)</f>
        <v xml:space="preserve">M2    </v>
      </c>
      <c r="F166" s="210">
        <v>335</v>
      </c>
      <c r="G166" s="214" t="str">
        <f>VLOOKUP(C166,'SINAPI ABRIL2023'!A:E,5,0)</f>
        <v>120,00</v>
      </c>
      <c r="H166" s="211">
        <f t="shared" si="4"/>
        <v>40200</v>
      </c>
    </row>
    <row r="167" spans="2:8" x14ac:dyDescent="0.3">
      <c r="B167" s="207">
        <f t="shared" si="5"/>
        <v>163</v>
      </c>
      <c r="C167" s="208">
        <v>4800</v>
      </c>
      <c r="D167" s="281" t="str">
        <f>VLOOKUP(C167,'SINAPI ABRIL2023'!A:E,2,0)</f>
        <v xml:space="preserve">PISO DE BORRACHA PASTILHADO EM PLACAS 50 X 50 CM, E = *3,5* MM, PARA COLA, PRETO                                                                                                                                                                                                                                                                                                                                                                                                                          </v>
      </c>
      <c r="E167" s="208" t="str">
        <f>VLOOKUP(C167,'SINAPI ABRIL2023'!A:E,3,0)</f>
        <v xml:space="preserve">M2    </v>
      </c>
      <c r="F167" s="210">
        <v>475</v>
      </c>
      <c r="G167" s="214" t="str">
        <f>VLOOKUP(C167,'SINAPI ABRIL2023'!A:E,5,0)</f>
        <v>53,23</v>
      </c>
      <c r="H167" s="211">
        <f t="shared" si="4"/>
        <v>25284.25</v>
      </c>
    </row>
    <row r="168" spans="2:8" x14ac:dyDescent="0.3">
      <c r="B168" s="207">
        <f t="shared" si="5"/>
        <v>164</v>
      </c>
      <c r="C168" s="208">
        <v>6006</v>
      </c>
      <c r="D168" s="281" t="str">
        <f>VLOOKUP(C168,'SINAPI ABRIL2023'!A:E,2,0)</f>
        <v xml:space="preserve">REGISTRO GAVETA COM ACABAMENTO E CANOPLA CROMADOS, SIMPLES, BITOLA 1/2 " (REF 1509)                                                                                                                                                                                                                                                                                                                                                                                                                       </v>
      </c>
      <c r="E168" s="208" t="str">
        <f>VLOOKUP(C168,'SINAPI ABRIL2023'!A:E,3,0)</f>
        <v xml:space="preserve">UN    </v>
      </c>
      <c r="F168" s="210">
        <v>25</v>
      </c>
      <c r="G168" s="214" t="str">
        <f>VLOOKUP(C168,'SINAPI ABRIL2023'!A:E,5,0)</f>
        <v>93,83</v>
      </c>
      <c r="H168" s="211">
        <f t="shared" si="4"/>
        <v>2345.75</v>
      </c>
    </row>
    <row r="169" spans="2:8" x14ac:dyDescent="0.3">
      <c r="B169" s="207">
        <f t="shared" si="5"/>
        <v>165</v>
      </c>
      <c r="C169" s="208">
        <v>6010</v>
      </c>
      <c r="D169" s="281" t="str">
        <f>VLOOKUP(C169,'SINAPI ABRIL2023'!A:E,2,0)</f>
        <v xml:space="preserve">REGISTRO GAVETA BRUTO EM LATAO FORJADO, BITOLA 1 1/2 " (REF 1509)                                                                                                                                                                                                                                                                                                                                                                                                                                         </v>
      </c>
      <c r="E169" s="208" t="str">
        <f>VLOOKUP(C169,'SINAPI ABRIL2023'!A:E,3,0)</f>
        <v xml:space="preserve">UN    </v>
      </c>
      <c r="F169" s="210">
        <v>17</v>
      </c>
      <c r="G169" s="214" t="str">
        <f>VLOOKUP(C169,'SINAPI ABRIL2023'!A:E,5,0)</f>
        <v>117,84</v>
      </c>
      <c r="H169" s="211">
        <f t="shared" si="4"/>
        <v>2003.28</v>
      </c>
    </row>
    <row r="170" spans="2:8" x14ac:dyDescent="0.3">
      <c r="B170" s="207">
        <f t="shared" si="5"/>
        <v>166</v>
      </c>
      <c r="C170" s="208">
        <v>6011</v>
      </c>
      <c r="D170" s="281" t="str">
        <f>VLOOKUP(C170,'SINAPI ABRIL2023'!A:E,2,0)</f>
        <v xml:space="preserve">REGISTRO GAVETA BRUTO EM LATAO FORJADO, BITOLA 2 1/2 " (REF 1509)                                                                                                                                                                                                                                                                                                                                                                                                                                         </v>
      </c>
      <c r="E170" s="208" t="str">
        <f>VLOOKUP(C170,'SINAPI ABRIL2023'!A:E,3,0)</f>
        <v xml:space="preserve">UN    </v>
      </c>
      <c r="F170" s="210">
        <v>12</v>
      </c>
      <c r="G170" s="214" t="str">
        <f>VLOOKUP(C170,'SINAPI ABRIL2023'!A:E,5,0)</f>
        <v>340,40</v>
      </c>
      <c r="H170" s="211">
        <f t="shared" si="4"/>
        <v>4084.7999999999997</v>
      </c>
    </row>
    <row r="171" spans="2:8" x14ac:dyDescent="0.3">
      <c r="B171" s="207">
        <f t="shared" si="5"/>
        <v>167</v>
      </c>
      <c r="C171" s="208">
        <v>6015</v>
      </c>
      <c r="D171" s="281" t="str">
        <f>VLOOKUP(C171,'SINAPI ABRIL2023'!A:E,2,0)</f>
        <v xml:space="preserve">REGISTRO GAVETA COM ACABAMENTO E CANOPLA CROMADOS, SIMPLES, BITOLA 1 1/2 " (REF 1509)                                                                                                                                                                                                                                                                                                                                                                                                                     </v>
      </c>
      <c r="E171" s="208" t="str">
        <f>VLOOKUP(C171,'SINAPI ABRIL2023'!A:E,3,0)</f>
        <v xml:space="preserve">UN    </v>
      </c>
      <c r="F171" s="210">
        <v>12</v>
      </c>
      <c r="G171" s="214" t="str">
        <f>VLOOKUP(C171,'SINAPI ABRIL2023'!A:E,5,0)</f>
        <v>188,43</v>
      </c>
      <c r="H171" s="211">
        <f t="shared" si="4"/>
        <v>2261.16</v>
      </c>
    </row>
    <row r="172" spans="2:8" x14ac:dyDescent="0.3">
      <c r="B172" s="207">
        <f t="shared" si="5"/>
        <v>168</v>
      </c>
      <c r="C172" s="208">
        <v>6016</v>
      </c>
      <c r="D172" s="281" t="str">
        <f>VLOOKUP(C172,'SINAPI ABRIL2023'!A:E,2,0)</f>
        <v xml:space="preserve">REGISTRO GAVETA BRUTO EM LATAO FORJADO, BITOLA 3/4 " (REF 1509)                                                                                                                                                                                                                                                                                                                                                                                                                                           </v>
      </c>
      <c r="E172" s="208" t="str">
        <f>VLOOKUP(C172,'SINAPI ABRIL2023'!A:E,3,0)</f>
        <v xml:space="preserve">UN    </v>
      </c>
      <c r="F172" s="210">
        <v>15</v>
      </c>
      <c r="G172" s="214" t="str">
        <f>VLOOKUP(C172,'SINAPI ABRIL2023'!A:E,5,0)</f>
        <v>43,39</v>
      </c>
      <c r="H172" s="211">
        <f t="shared" si="4"/>
        <v>650.85</v>
      </c>
    </row>
    <row r="173" spans="2:8" x14ac:dyDescent="0.3">
      <c r="B173" s="207">
        <f t="shared" si="5"/>
        <v>169</v>
      </c>
      <c r="C173" s="208">
        <v>6019</v>
      </c>
      <c r="D173" s="281" t="str">
        <f>VLOOKUP(C173,'SINAPI ABRIL2023'!A:E,2,0)</f>
        <v xml:space="preserve">REGISTRO GAVETA BRUTO EM LATAO FORJADO, BITOLA 1 " (REF 1509)                                                                                                                                                                                                                                                                                                                                                                                                                                             </v>
      </c>
      <c r="E173" s="208" t="str">
        <f>VLOOKUP(C173,'SINAPI ABRIL2023'!A:E,3,0)</f>
        <v xml:space="preserve">UN    </v>
      </c>
      <c r="F173" s="210">
        <v>17</v>
      </c>
      <c r="G173" s="214" t="str">
        <f>VLOOKUP(C173,'SINAPI ABRIL2023'!A:E,5,0)</f>
        <v>68,49</v>
      </c>
      <c r="H173" s="211">
        <f t="shared" si="4"/>
        <v>1164.33</v>
      </c>
    </row>
    <row r="174" spans="2:8" x14ac:dyDescent="0.3">
      <c r="B174" s="207">
        <f t="shared" si="5"/>
        <v>170</v>
      </c>
      <c r="C174" s="208">
        <v>6021</v>
      </c>
      <c r="D174" s="281" t="str">
        <f>VLOOKUP(C174,'SINAPI ABRIL2023'!A:E,2,0)</f>
        <v xml:space="preserve">REGISTRO PRESSAO COM ACABAMENTO E CANOPLA CROMADA, SIMPLES, BITOLA 1/2 " (REF 1416)                                                                                                                                                                                                                                                                                                                                                                                                                       </v>
      </c>
      <c r="E174" s="208" t="str">
        <f>VLOOKUP(C174,'SINAPI ABRIL2023'!A:E,3,0)</f>
        <v xml:space="preserve">UN    </v>
      </c>
      <c r="F174" s="210">
        <v>12</v>
      </c>
      <c r="G174" s="214" t="str">
        <f>VLOOKUP(C174,'SINAPI ABRIL2023'!A:E,5,0)</f>
        <v>96,58</v>
      </c>
      <c r="H174" s="211">
        <f t="shared" si="4"/>
        <v>1158.96</v>
      </c>
    </row>
    <row r="175" spans="2:8" x14ac:dyDescent="0.3">
      <c r="B175" s="207">
        <f t="shared" si="5"/>
        <v>171</v>
      </c>
      <c r="C175" s="208">
        <v>6024</v>
      </c>
      <c r="D175" s="281" t="str">
        <f>VLOOKUP(C175,'SINAPI ABRIL2023'!A:E,2,0)</f>
        <v xml:space="preserve">REGISTRO PRESSAO COM ACABAMENTO E CANOPLA CROMADA, SIMPLES, BITOLA 3/4 " (REF 1416)                                                                                                                                                                                                                                                                                                                                                                                                                       </v>
      </c>
      <c r="E175" s="208" t="str">
        <f>VLOOKUP(C175,'SINAPI ABRIL2023'!A:E,3,0)</f>
        <v xml:space="preserve">UN    </v>
      </c>
      <c r="F175" s="210">
        <v>50</v>
      </c>
      <c r="G175" s="214" t="str">
        <f>VLOOKUP(C175,'SINAPI ABRIL2023'!A:E,5,0)</f>
        <v>99,83</v>
      </c>
      <c r="H175" s="211">
        <f t="shared" si="4"/>
        <v>4991.5</v>
      </c>
    </row>
    <row r="176" spans="2:8" x14ac:dyDescent="0.3">
      <c r="B176" s="207">
        <f t="shared" si="5"/>
        <v>172</v>
      </c>
      <c r="C176" s="208">
        <v>6028</v>
      </c>
      <c r="D176" s="281" t="str">
        <f>VLOOKUP(C176,'SINAPI ABRIL2023'!A:E,2,0)</f>
        <v xml:space="preserve">REGISTRO GAVETA BRUTO EM LATAO FORJADO, BITOLA 2 " (REF 1509)                                                                                                                                                                                                                                                                                                                                                                                                                                             </v>
      </c>
      <c r="E176" s="208" t="str">
        <f>VLOOKUP(C176,'SINAPI ABRIL2023'!A:E,3,0)</f>
        <v xml:space="preserve">UN    </v>
      </c>
      <c r="F176" s="210">
        <v>7</v>
      </c>
      <c r="G176" s="214" t="str">
        <f>VLOOKUP(C176,'SINAPI ABRIL2023'!A:E,5,0)</f>
        <v>164,13</v>
      </c>
      <c r="H176" s="211">
        <f t="shared" si="4"/>
        <v>1148.9099999999999</v>
      </c>
    </row>
    <row r="177" spans="2:8" x14ac:dyDescent="0.3">
      <c r="B177" s="207">
        <f t="shared" si="5"/>
        <v>173</v>
      </c>
      <c r="C177" s="208">
        <v>6031</v>
      </c>
      <c r="D177" s="281" t="str">
        <f>VLOOKUP(C177,'SINAPI ABRIL2023'!A:E,2,0)</f>
        <v xml:space="preserve">REGISTRO DE ESFERA PVC, COM BORBOLETA, COM ROSCA EXTERNA, DE 3/4"                                                                                                                                                                                                                                                                                                                                                                                                                                         </v>
      </c>
      <c r="E177" s="208" t="str">
        <f>VLOOKUP(C177,'SINAPI ABRIL2023'!A:E,3,0)</f>
        <v xml:space="preserve">UN    </v>
      </c>
      <c r="F177" s="210">
        <v>12</v>
      </c>
      <c r="G177" s="214" t="str">
        <f>VLOOKUP(C177,'SINAPI ABRIL2023'!A:E,5,0)</f>
        <v>27,14</v>
      </c>
      <c r="H177" s="211">
        <f t="shared" si="4"/>
        <v>325.68</v>
      </c>
    </row>
    <row r="178" spans="2:8" x14ac:dyDescent="0.3">
      <c r="B178" s="207">
        <f t="shared" si="5"/>
        <v>174</v>
      </c>
      <c r="C178" s="208">
        <v>6036</v>
      </c>
      <c r="D178" s="281" t="str">
        <f>VLOOKUP(C178,'SINAPI ABRIL2023'!A:E,2,0)</f>
        <v xml:space="preserve">REGISTRO DE ESFERA PVC, COM BORBOLETA, COM ROSCA EXTERNA, DE 1/2"                                                                                                                                                                                                                                                                                                                                                                                                                                         </v>
      </c>
      <c r="E178" s="208" t="str">
        <f>VLOOKUP(C178,'SINAPI ABRIL2023'!A:E,3,0)</f>
        <v xml:space="preserve">UN    </v>
      </c>
      <c r="F178" s="210">
        <v>15</v>
      </c>
      <c r="G178" s="214" t="str">
        <f>VLOOKUP(C178,'SINAPI ABRIL2023'!A:E,5,0)</f>
        <v>23,10</v>
      </c>
      <c r="H178" s="211">
        <f t="shared" si="4"/>
        <v>346.5</v>
      </c>
    </row>
    <row r="179" spans="2:8" ht="33" x14ac:dyDescent="0.3">
      <c r="B179" s="207">
        <f t="shared" si="5"/>
        <v>175</v>
      </c>
      <c r="C179" s="208">
        <v>6142</v>
      </c>
      <c r="D179" s="281" t="str">
        <f>VLOOKUP(C179,'SINAPI ABRIL2023'!A:E,2,0)</f>
        <v xml:space="preserve">CONJUNTO DE LIGACAO PARA BACIA SANITARIA AJUSTAVEL, EM PLASTICO BRANCO, COM TUBO, CANOPLA E ESPUDE                                                                                                                                                                                                                                                                                                                                                                                                        </v>
      </c>
      <c r="E179" s="208" t="str">
        <f>VLOOKUP(C179,'SINAPI ABRIL2023'!A:E,3,0)</f>
        <v xml:space="preserve">UN    </v>
      </c>
      <c r="F179" s="210">
        <v>12</v>
      </c>
      <c r="G179" s="214" t="str">
        <f>VLOOKUP(C179,'SINAPI ABRIL2023'!A:E,5,0)</f>
        <v>9,44</v>
      </c>
      <c r="H179" s="211">
        <f t="shared" si="4"/>
        <v>113.28</v>
      </c>
    </row>
    <row r="180" spans="2:8" x14ac:dyDescent="0.3">
      <c r="B180" s="207">
        <f t="shared" si="5"/>
        <v>176</v>
      </c>
      <c r="C180" s="208">
        <v>6149</v>
      </c>
      <c r="D180" s="281" t="str">
        <f>VLOOKUP(C180,'SINAPI ABRIL2023'!A:E,2,0)</f>
        <v xml:space="preserve">SIFAO PLASTICO TIPO COPO PARA PIA OU LAVATORIO, 1 X 1.1/2 "                                                                                                                                                                                                                                                                                                                                                                                                                                               </v>
      </c>
      <c r="E180" s="208" t="str">
        <f>VLOOKUP(C180,'SINAPI ABRIL2023'!A:E,3,0)</f>
        <v xml:space="preserve">UN    </v>
      </c>
      <c r="F180" s="210">
        <v>12</v>
      </c>
      <c r="G180" s="214" t="str">
        <f>VLOOKUP(C180,'SINAPI ABRIL2023'!A:E,5,0)</f>
        <v>11,97</v>
      </c>
      <c r="H180" s="211">
        <f t="shared" si="4"/>
        <v>143.64000000000001</v>
      </c>
    </row>
    <row r="181" spans="2:8" x14ac:dyDescent="0.3">
      <c r="B181" s="207">
        <f t="shared" si="5"/>
        <v>177</v>
      </c>
      <c r="C181" s="208">
        <v>6153</v>
      </c>
      <c r="D181" s="281" t="str">
        <f>VLOOKUP(C181,'SINAPI ABRIL2023'!A:E,2,0)</f>
        <v xml:space="preserve">VALVULA EM PLASTICO BRANCO PARA TANQUE OU LAVATORIO 1 ", SEM UNHO E SEM LADRAO                                                                                                                                                                                                                                                                                                                                                                                                                            </v>
      </c>
      <c r="E181" s="208" t="str">
        <f>VLOOKUP(C181,'SINAPI ABRIL2023'!A:E,3,0)</f>
        <v xml:space="preserve">UN    </v>
      </c>
      <c r="F181" s="210">
        <v>12</v>
      </c>
      <c r="G181" s="214" t="str">
        <f>VLOOKUP(C181,'SINAPI ABRIL2023'!A:E,5,0)</f>
        <v>5,26</v>
      </c>
      <c r="H181" s="211">
        <f t="shared" si="4"/>
        <v>63.12</v>
      </c>
    </row>
    <row r="182" spans="2:8" x14ac:dyDescent="0.3">
      <c r="B182" s="207">
        <f t="shared" si="5"/>
        <v>178</v>
      </c>
      <c r="C182" s="208">
        <v>6186</v>
      </c>
      <c r="D182" s="281" t="str">
        <f>VLOOKUP(C182,'SINAPI ABRIL2023'!A:E,2,0)</f>
        <v xml:space="preserve">RODAPE DE MADEIRA MACICA CUMARU/IPE CHAMPANHE OU EQUIVALENTE DA REGIAO, *1,5 X 7 CM                                                                                                                                                                                                                                                                                                                                                                                                                       </v>
      </c>
      <c r="E182" s="208" t="str">
        <f>VLOOKUP(C182,'SINAPI ABRIL2023'!A:E,3,0)</f>
        <v xml:space="preserve">M     </v>
      </c>
      <c r="F182" s="210">
        <v>250</v>
      </c>
      <c r="G182" s="214" t="str">
        <f>VLOOKUP(C182,'SINAPI ABRIL2023'!A:E,5,0)</f>
        <v>17,36</v>
      </c>
      <c r="H182" s="211">
        <f t="shared" si="4"/>
        <v>4340</v>
      </c>
    </row>
    <row r="183" spans="2:8" x14ac:dyDescent="0.3">
      <c r="B183" s="207">
        <f t="shared" si="5"/>
        <v>179</v>
      </c>
      <c r="C183" s="208">
        <v>7048</v>
      </c>
      <c r="D183" s="281" t="str">
        <f>VLOOKUP(C183,'SINAPI ABRIL2023'!A:E,2,0)</f>
        <v xml:space="preserve">TE, PVC PBA, BBB, 90 GRAUS, DN 50 / DE 60 MM, PARA REDE AGUA (NBR 10351)                                                                                                                                                                                                                                                                                                                                                                                                                                  </v>
      </c>
      <c r="E183" s="208" t="str">
        <f>VLOOKUP(C183,'SINAPI ABRIL2023'!A:E,3,0)</f>
        <v xml:space="preserve">UN    </v>
      </c>
      <c r="F183" s="210">
        <v>5</v>
      </c>
      <c r="G183" s="214" t="str">
        <f>VLOOKUP(C183,'SINAPI ABRIL2023'!A:E,5,0)</f>
        <v>28,90</v>
      </c>
      <c r="H183" s="211">
        <f t="shared" si="4"/>
        <v>144.5</v>
      </c>
    </row>
    <row r="184" spans="2:8" x14ac:dyDescent="0.3">
      <c r="B184" s="207">
        <f t="shared" si="5"/>
        <v>180</v>
      </c>
      <c r="C184" s="208">
        <v>7091</v>
      </c>
      <c r="D184" s="281" t="str">
        <f>VLOOKUP(C184,'SINAPI ABRIL2023'!A:E,2,0)</f>
        <v xml:space="preserve">TE SANITARIO, PVC, DN 100 X 100 MM, SERIE NORMAL, PARA ESGOTO PREDIAL                                                                                                                                                                                                                                                                                                                                                                                                                                     </v>
      </c>
      <c r="E184" s="208" t="str">
        <f>VLOOKUP(C184,'SINAPI ABRIL2023'!A:E,3,0)</f>
        <v xml:space="preserve">UN    </v>
      </c>
      <c r="F184" s="210">
        <v>15</v>
      </c>
      <c r="G184" s="214" t="str">
        <f>VLOOKUP(C184,'SINAPI ABRIL2023'!A:E,5,0)</f>
        <v>17,53</v>
      </c>
      <c r="H184" s="211">
        <f t="shared" si="4"/>
        <v>262.95000000000005</v>
      </c>
    </row>
    <row r="185" spans="2:8" x14ac:dyDescent="0.3">
      <c r="B185" s="207">
        <f t="shared" si="5"/>
        <v>181</v>
      </c>
      <c r="C185" s="208">
        <v>7097</v>
      </c>
      <c r="D185" s="281" t="str">
        <f>VLOOKUP(C185,'SINAPI ABRIL2023'!A:E,2,0)</f>
        <v xml:space="preserve">TE SANITARIO, PVC, DN 50 X 50 MM, SERIE NORMAL, PARA ESGOTO PREDIAL                                                                                                                                                                                                                                                                                                                                                                                                                                       </v>
      </c>
      <c r="E185" s="208" t="str">
        <f>VLOOKUP(C185,'SINAPI ABRIL2023'!A:E,3,0)</f>
        <v xml:space="preserve">UN    </v>
      </c>
      <c r="F185" s="210">
        <v>5</v>
      </c>
      <c r="G185" s="214" t="str">
        <f>VLOOKUP(C185,'SINAPI ABRIL2023'!A:E,5,0)</f>
        <v>8,23</v>
      </c>
      <c r="H185" s="211">
        <f t="shared" si="4"/>
        <v>41.150000000000006</v>
      </c>
    </row>
    <row r="186" spans="2:8" x14ac:dyDescent="0.3">
      <c r="B186" s="207">
        <f t="shared" si="5"/>
        <v>182</v>
      </c>
      <c r="C186" s="208">
        <v>7104</v>
      </c>
      <c r="D186" s="281" t="str">
        <f>VLOOKUP(C186,'SINAPI ABRIL2023'!A:E,2,0)</f>
        <v xml:space="preserve">TE DE REDUCAO, PVC, SOLDAVEL, 90 GRAUS, 25 MM X 20 MM, PARA AGUA FRIA PREDIAL                                                                                                                                                                                                                                                                                                                                                                                                                             </v>
      </c>
      <c r="E186" s="208" t="str">
        <f>VLOOKUP(C186,'SINAPI ABRIL2023'!A:E,3,0)</f>
        <v xml:space="preserve">UN    </v>
      </c>
      <c r="F186" s="210">
        <v>17</v>
      </c>
      <c r="G186" s="214" t="str">
        <f>VLOOKUP(C186,'SINAPI ABRIL2023'!A:E,5,0)</f>
        <v>4,28</v>
      </c>
      <c r="H186" s="211">
        <f t="shared" si="4"/>
        <v>72.760000000000005</v>
      </c>
    </row>
    <row r="187" spans="2:8" x14ac:dyDescent="0.3">
      <c r="B187" s="207">
        <f t="shared" si="5"/>
        <v>183</v>
      </c>
      <c r="C187" s="208">
        <v>7116</v>
      </c>
      <c r="D187" s="281" t="str">
        <f>VLOOKUP(C187,'SINAPI ABRIL2023'!A:E,2,0)</f>
        <v xml:space="preserve">TE PVC SOLDAVEL, BBB, 90 GRAUS, DN 40 MM, PARA ESGOTO SECUNDARIO PREDIAL                                                                                                                                                                                                                                                                                                                                                                                                                                  </v>
      </c>
      <c r="E187" s="208" t="str">
        <f>VLOOKUP(C187,'SINAPI ABRIL2023'!A:E,3,0)</f>
        <v xml:space="preserve">UN    </v>
      </c>
      <c r="F187" s="210">
        <v>15</v>
      </c>
      <c r="G187" s="214" t="str">
        <f>VLOOKUP(C187,'SINAPI ABRIL2023'!A:E,5,0)</f>
        <v>4,03</v>
      </c>
      <c r="H187" s="211">
        <f t="shared" ref="H187:H248" si="6">F187*G187</f>
        <v>60.45</v>
      </c>
    </row>
    <row r="188" spans="2:8" x14ac:dyDescent="0.3">
      <c r="B188" s="207">
        <f t="shared" si="5"/>
        <v>184</v>
      </c>
      <c r="C188" s="208">
        <v>7129</v>
      </c>
      <c r="D188" s="281" t="str">
        <f>VLOOKUP(C188,'SINAPI ABRIL2023'!A:E,2,0)</f>
        <v xml:space="preserve">TE DE REDUCAO, PVC, SOLDAVEL, 90 GRAUS, 50 MM X 25 MM, PARA AGUA FRIA PREDIAL                                                                                                                                                                                                                                                                                                                                                                                                                             </v>
      </c>
      <c r="E188" s="208" t="str">
        <f>VLOOKUP(C188,'SINAPI ABRIL2023'!A:E,3,0)</f>
        <v xml:space="preserve">UN    </v>
      </c>
      <c r="F188" s="210">
        <v>2</v>
      </c>
      <c r="G188" s="214" t="str">
        <f>VLOOKUP(C188,'SINAPI ABRIL2023'!A:E,5,0)</f>
        <v>11,35</v>
      </c>
      <c r="H188" s="211">
        <f t="shared" si="6"/>
        <v>22.7</v>
      </c>
    </row>
    <row r="189" spans="2:8" x14ac:dyDescent="0.3">
      <c r="B189" s="207">
        <f t="shared" si="5"/>
        <v>185</v>
      </c>
      <c r="C189" s="208">
        <v>7136</v>
      </c>
      <c r="D189" s="281" t="str">
        <f>VLOOKUP(C189,'SINAPI ABRIL2023'!A:E,2,0)</f>
        <v xml:space="preserve">TE DE REDUCAO, PVC, SOLDAVEL, 90 GRAUS, 32 MM X 25 MM, PARA AGUA FRIA PREDIAL                                                                                                                                                                                                                                                                                                                                                                                                                             </v>
      </c>
      <c r="E189" s="208" t="str">
        <f>VLOOKUP(C189,'SINAPI ABRIL2023'!A:E,3,0)</f>
        <v xml:space="preserve">UN    </v>
      </c>
      <c r="F189" s="210">
        <v>7</v>
      </c>
      <c r="G189" s="214" t="str">
        <f>VLOOKUP(C189,'SINAPI ABRIL2023'!A:E,5,0)</f>
        <v>7,45</v>
      </c>
      <c r="H189" s="211">
        <f t="shared" si="6"/>
        <v>52.15</v>
      </c>
    </row>
    <row r="190" spans="2:8" x14ac:dyDescent="0.3">
      <c r="B190" s="207">
        <f t="shared" si="5"/>
        <v>186</v>
      </c>
      <c r="C190" s="208">
        <v>7139</v>
      </c>
      <c r="D190" s="281" t="str">
        <f>VLOOKUP(C190,'SINAPI ABRIL2023'!A:E,2,0)</f>
        <v xml:space="preserve">TE SOLDAVEL, PVC, 90 GRAUS, 25 MM, PARA AGUA FRIA PREDIAL (NBR 5648)                                                                                                                                                                                                                                                                                                                                                                                                                                      </v>
      </c>
      <c r="E190" s="208" t="str">
        <f>VLOOKUP(C190,'SINAPI ABRIL2023'!A:E,3,0)</f>
        <v xml:space="preserve">UN    </v>
      </c>
      <c r="F190" s="210">
        <v>150</v>
      </c>
      <c r="G190" s="214" t="str">
        <f>VLOOKUP(C190,'SINAPI ABRIL2023'!A:E,5,0)</f>
        <v>1,34</v>
      </c>
      <c r="H190" s="211">
        <f t="shared" si="6"/>
        <v>201</v>
      </c>
    </row>
    <row r="191" spans="2:8" x14ac:dyDescent="0.3">
      <c r="B191" s="207">
        <f t="shared" si="5"/>
        <v>187</v>
      </c>
      <c r="C191" s="208">
        <v>7140</v>
      </c>
      <c r="D191" s="281" t="str">
        <f>VLOOKUP(C191,'SINAPI ABRIL2023'!A:E,2,0)</f>
        <v xml:space="preserve">TE SOLDAVEL, PVC, 90 GRAUS, 32 MM, PARA AGUA FRIA PREDIAL (NBR 5648)                                                                                                                                                                                                                                                                                                                                                                                                                                      </v>
      </c>
      <c r="E191" s="208" t="str">
        <f>VLOOKUP(C191,'SINAPI ABRIL2023'!A:E,3,0)</f>
        <v xml:space="preserve">UN    </v>
      </c>
      <c r="F191" s="210">
        <v>25</v>
      </c>
      <c r="G191" s="214" t="str">
        <f>VLOOKUP(C191,'SINAPI ABRIL2023'!A:E,5,0)</f>
        <v>4,21</v>
      </c>
      <c r="H191" s="211">
        <f t="shared" si="6"/>
        <v>105.25</v>
      </c>
    </row>
    <row r="192" spans="2:8" x14ac:dyDescent="0.3">
      <c r="B192" s="207">
        <f t="shared" si="5"/>
        <v>188</v>
      </c>
      <c r="C192" s="208">
        <v>7141</v>
      </c>
      <c r="D192" s="281" t="str">
        <f>VLOOKUP(C192,'SINAPI ABRIL2023'!A:E,2,0)</f>
        <v xml:space="preserve">TE SOLDAVEL, PVC, 90 GRAUS, 40 MM, PARA AGUA FRIA PREDIAL (NBR 5648)                                                                                                                                                                                                                                                                                                                                                                                                                                      </v>
      </c>
      <c r="E192" s="208" t="str">
        <f>VLOOKUP(C192,'SINAPI ABRIL2023'!A:E,3,0)</f>
        <v xml:space="preserve">UN    </v>
      </c>
      <c r="F192" s="210">
        <v>2</v>
      </c>
      <c r="G192" s="214" t="str">
        <f>VLOOKUP(C192,'SINAPI ABRIL2023'!A:E,5,0)</f>
        <v>10,28</v>
      </c>
      <c r="H192" s="211">
        <f t="shared" si="6"/>
        <v>20.56</v>
      </c>
    </row>
    <row r="193" spans="2:8" x14ac:dyDescent="0.3">
      <c r="B193" s="207">
        <f t="shared" si="5"/>
        <v>189</v>
      </c>
      <c r="C193" s="208">
        <v>7142</v>
      </c>
      <c r="D193" s="281" t="str">
        <f>VLOOKUP(C193,'SINAPI ABRIL2023'!A:E,2,0)</f>
        <v xml:space="preserve">TE SOLDAVEL, PVC, 90 GRAUS,50 MM, PARA AGUA FRIA PREDIAL (NBR 5648)                                                                                                                                                                                                                                                                                                                                                                                                                                       </v>
      </c>
      <c r="E193" s="208" t="str">
        <f>VLOOKUP(C193,'SINAPI ABRIL2023'!A:E,3,0)</f>
        <v xml:space="preserve">UN    </v>
      </c>
      <c r="F193" s="210">
        <v>5</v>
      </c>
      <c r="G193" s="214" t="str">
        <f>VLOOKUP(C193,'SINAPI ABRIL2023'!A:E,5,0)</f>
        <v>10,75</v>
      </c>
      <c r="H193" s="211">
        <f t="shared" si="6"/>
        <v>53.75</v>
      </c>
    </row>
    <row r="194" spans="2:8" x14ac:dyDescent="0.3">
      <c r="B194" s="207">
        <f t="shared" si="5"/>
        <v>190</v>
      </c>
      <c r="C194" s="208">
        <v>7144</v>
      </c>
      <c r="D194" s="281" t="str">
        <f>VLOOKUP(C194,'SINAPI ABRIL2023'!A:E,2,0)</f>
        <v xml:space="preserve">TE SOLDAVEL, PVC, 90 GRAUS, 75 MM, PARA AGUA FRIA PREDIAL (NBR 5648)                                                                                                                                                                                                                                                                                                                                                                                                                                      </v>
      </c>
      <c r="E194" s="208" t="str">
        <f>VLOOKUP(C194,'SINAPI ABRIL2023'!A:E,3,0)</f>
        <v xml:space="preserve">UN    </v>
      </c>
      <c r="F194" s="210">
        <v>2</v>
      </c>
      <c r="G194" s="214" t="str">
        <f>VLOOKUP(C194,'SINAPI ABRIL2023'!A:E,5,0)</f>
        <v>64,02</v>
      </c>
      <c r="H194" s="211">
        <f t="shared" si="6"/>
        <v>128.04</v>
      </c>
    </row>
    <row r="195" spans="2:8" x14ac:dyDescent="0.3">
      <c r="B195" s="207">
        <f t="shared" si="5"/>
        <v>191</v>
      </c>
      <c r="C195" s="208">
        <v>7181</v>
      </c>
      <c r="D195" s="281" t="str">
        <f>VLOOKUP(C195,'SINAPI ABRIL2023'!A:E,2,0)</f>
        <v xml:space="preserve">CUMEEIRA PARA TELHA CERAMICA, COMPRIMENTO DE *41* CM, RENDIMENTO DE *3* TELHAS/M                                                                                                                                                                                                                                                                                                                                                                                                                          </v>
      </c>
      <c r="E195" s="208" t="str">
        <f>VLOOKUP(C195,'SINAPI ABRIL2023'!A:E,3,0)</f>
        <v xml:space="preserve">UN    </v>
      </c>
      <c r="F195" s="210">
        <v>250</v>
      </c>
      <c r="G195" s="214" t="str">
        <f>VLOOKUP(C195,'SINAPI ABRIL2023'!A:E,5,0)</f>
        <v>3,64</v>
      </c>
      <c r="H195" s="211">
        <f t="shared" si="6"/>
        <v>910</v>
      </c>
    </row>
    <row r="196" spans="2:8" x14ac:dyDescent="0.3">
      <c r="B196" s="207">
        <f t="shared" si="5"/>
        <v>192</v>
      </c>
      <c r="C196" s="208">
        <v>7186</v>
      </c>
      <c r="D196" s="281" t="str">
        <f>VLOOKUP(C196,'SINAPI ABRIL2023'!A:E,2,0)</f>
        <v xml:space="preserve">TELHA DE FIBROCIMENTO ONDULADA E = 6 MM, DE 1,83 X 1,10 M (SEM AMIANTO)                                                                                                                                                                                                                                                                                                                                                                                                                                   </v>
      </c>
      <c r="E196" s="208" t="str">
        <f>VLOOKUP(C196,'SINAPI ABRIL2023'!A:E,3,0)</f>
        <v xml:space="preserve">UN    </v>
      </c>
      <c r="F196" s="210">
        <v>117</v>
      </c>
      <c r="G196" s="214" t="str">
        <f>VLOOKUP(C196,'SINAPI ABRIL2023'!A:E,5,0)</f>
        <v>59,90</v>
      </c>
      <c r="H196" s="211">
        <f t="shared" si="6"/>
        <v>7008.3</v>
      </c>
    </row>
    <row r="197" spans="2:8" x14ac:dyDescent="0.3">
      <c r="B197" s="207">
        <f t="shared" si="5"/>
        <v>193</v>
      </c>
      <c r="C197" s="208">
        <v>7258</v>
      </c>
      <c r="D197" s="281" t="str">
        <f>VLOOKUP(C197,'SINAPI ABRIL2023'!A:E,2,0)</f>
        <v xml:space="preserve">TIJOLO CERAMICO MACICO COMUM *5 X 10 X 20* CM (L X A X C)                                                                                                                                                                                                                                                                                                                                                                                                                                                 </v>
      </c>
      <c r="E197" s="208" t="str">
        <f>VLOOKUP(C197,'SINAPI ABRIL2023'!A:E,3,0)</f>
        <v xml:space="preserve">UN    </v>
      </c>
      <c r="F197" s="210">
        <v>14800</v>
      </c>
      <c r="G197" s="214" t="str">
        <f>VLOOKUP(C197,'SINAPI ABRIL2023'!A:E,5,0)</f>
        <v>0,59</v>
      </c>
      <c r="H197" s="211">
        <f t="shared" si="6"/>
        <v>8732</v>
      </c>
    </row>
    <row r="198" spans="2:8" x14ac:dyDescent="0.3">
      <c r="B198" s="207">
        <f t="shared" si="5"/>
        <v>194</v>
      </c>
      <c r="C198" s="208">
        <v>7304</v>
      </c>
      <c r="D198" s="281" t="str">
        <f>VLOOKUP(C198,'SINAPI ABRIL2023'!A:E,2,0)</f>
        <v xml:space="preserve">TINTA EPOXI BASE AGUA PREMIUM, BRANCA                                                                                                                                                                                                                                                                                                                                                                                                                                                                     </v>
      </c>
      <c r="E198" s="208" t="str">
        <f>VLOOKUP(C198,'SINAPI ABRIL2023'!A:E,3,0)</f>
        <v xml:space="preserve">L     </v>
      </c>
      <c r="F198" s="210">
        <v>180</v>
      </c>
      <c r="G198" s="214" t="str">
        <f>VLOOKUP(C198,'SINAPI ABRIL2023'!A:E,5,0)</f>
        <v>85,64</v>
      </c>
      <c r="H198" s="211">
        <f t="shared" si="6"/>
        <v>15415.2</v>
      </c>
    </row>
    <row r="199" spans="2:8" x14ac:dyDescent="0.3">
      <c r="B199" s="207">
        <f t="shared" ref="B199:B262" si="7">B198+1</f>
        <v>195</v>
      </c>
      <c r="C199" s="208">
        <v>7311</v>
      </c>
      <c r="D199" s="281" t="str">
        <f>VLOOKUP(C199,'SINAPI ABRIL2023'!A:E,2,0)</f>
        <v xml:space="preserve">TINTA ESMALTE SINTETICO PREMIUM ACETINADO                                                                                                                                                                                                                                                                                                                                                                                                                                                                 </v>
      </c>
      <c r="E199" s="208" t="str">
        <f>VLOOKUP(C199,'SINAPI ABRIL2023'!A:E,3,0)</f>
        <v xml:space="preserve">L     </v>
      </c>
      <c r="F199" s="210">
        <v>2388</v>
      </c>
      <c r="G199" s="214" t="str">
        <f>VLOOKUP(C199,'SINAPI ABRIL2023'!A:E,5,0)</f>
        <v>42,87</v>
      </c>
      <c r="H199" s="211">
        <f t="shared" si="6"/>
        <v>102373.56</v>
      </c>
    </row>
    <row r="200" spans="2:8" x14ac:dyDescent="0.3">
      <c r="B200" s="207">
        <f t="shared" si="7"/>
        <v>196</v>
      </c>
      <c r="C200" s="208">
        <v>7348</v>
      </c>
      <c r="D200" s="281" t="str">
        <f>VLOOKUP(C200,'SINAPI ABRIL2023'!A:E,2,0)</f>
        <v xml:space="preserve">TINTA ACRILICA PREMIUM PARA PISO                                                                                                                                                                                                                                                                                                                                                                                                                                                                          </v>
      </c>
      <c r="E200" s="208" t="str">
        <f>VLOOKUP(C200,'SINAPI ABRIL2023'!A:E,3,0)</f>
        <v xml:space="preserve">L     </v>
      </c>
      <c r="F200" s="210">
        <v>3438</v>
      </c>
      <c r="G200" s="214" t="str">
        <f>VLOOKUP(C200,'SINAPI ABRIL2023'!A:E,5,0)</f>
        <v>19,52</v>
      </c>
      <c r="H200" s="211">
        <f t="shared" si="6"/>
        <v>67109.759999999995</v>
      </c>
    </row>
    <row r="201" spans="2:8" x14ac:dyDescent="0.3">
      <c r="B201" s="207">
        <f t="shared" si="7"/>
        <v>197</v>
      </c>
      <c r="C201" s="208">
        <v>7356</v>
      </c>
      <c r="D201" s="281" t="str">
        <f>VLOOKUP(C201,'SINAPI ABRIL2023'!A:E,2,0)</f>
        <v xml:space="preserve">TINTA LATEX ACRILICA PREMIUM, COR BRANCO FOSCO                                                                                                                                                                                                                                                                                                                                                                                                                                                            </v>
      </c>
      <c r="E201" s="208" t="str">
        <f>VLOOKUP(C201,'SINAPI ABRIL2023'!A:E,3,0)</f>
        <v xml:space="preserve">L     </v>
      </c>
      <c r="F201" s="210">
        <v>10448</v>
      </c>
      <c r="G201" s="214" t="str">
        <f>VLOOKUP(C201,'SINAPI ABRIL2023'!A:E,5,0)</f>
        <v>29,11</v>
      </c>
      <c r="H201" s="211">
        <f t="shared" si="6"/>
        <v>304141.27999999997</v>
      </c>
    </row>
    <row r="202" spans="2:8" x14ac:dyDescent="0.3">
      <c r="B202" s="207">
        <f t="shared" si="7"/>
        <v>198</v>
      </c>
      <c r="C202" s="208">
        <v>7528</v>
      </c>
      <c r="D202" s="281" t="str">
        <f>VLOOKUP(C202,'SINAPI ABRIL2023'!A:E,2,0)</f>
        <v xml:space="preserve">TOMADA 2P+T 10A, 250V, CONJUNTO MONTADO PARA EMBUTIR 4" X 2" (PLACA + SUPORTE + MODULO)                                                                                                                                                                                                                                                                                                                                                                                                                   </v>
      </c>
      <c r="E202" s="208" t="str">
        <f>VLOOKUP(C202,'SINAPI ABRIL2023'!A:E,3,0)</f>
        <v xml:space="preserve">UN    </v>
      </c>
      <c r="F202" s="210">
        <v>675</v>
      </c>
      <c r="G202" s="214" t="str">
        <f>VLOOKUP(C202,'SINAPI ABRIL2023'!A:E,5,0)</f>
        <v>10,86</v>
      </c>
      <c r="H202" s="211">
        <f t="shared" si="6"/>
        <v>7330.5</v>
      </c>
    </row>
    <row r="203" spans="2:8" x14ac:dyDescent="0.3">
      <c r="B203" s="207">
        <f t="shared" si="7"/>
        <v>199</v>
      </c>
      <c r="C203" s="208">
        <v>7588</v>
      </c>
      <c r="D203" s="281" t="str">
        <f>VLOOKUP(C203,'SINAPI ABRIL2023'!A:E,2,0)</f>
        <v xml:space="preserve">AUTOMATICO DE BOIA SUPERIOR / INFERIOR, *15* A / 250 V                                                                                                                                                                                                                                                                                                                                                                                                                                                    </v>
      </c>
      <c r="E203" s="208" t="str">
        <f>VLOOKUP(C203,'SINAPI ABRIL2023'!A:E,3,0)</f>
        <v xml:space="preserve">UN    </v>
      </c>
      <c r="F203" s="210">
        <v>50</v>
      </c>
      <c r="G203" s="214" t="str">
        <f>VLOOKUP(C203,'SINAPI ABRIL2023'!A:E,5,0)</f>
        <v>55,17</v>
      </c>
      <c r="H203" s="211">
        <f t="shared" si="6"/>
        <v>2758.5</v>
      </c>
    </row>
    <row r="204" spans="2:8" ht="33" x14ac:dyDescent="0.3">
      <c r="B204" s="207">
        <f t="shared" si="7"/>
        <v>200</v>
      </c>
      <c r="C204" s="208">
        <v>7603</v>
      </c>
      <c r="D204" s="281" t="str">
        <f>VLOOKUP(C204,'SINAPI ABRIL2023'!A:E,2,0)</f>
        <v xml:space="preserve">TORNEIRA DE METAL AMARELO, PARA TANQUE / JARDIM, DE PAREDE, SEM BICO, CANO CURTO, PADRAO POPULAR / USO GERAL, 1/2 " OU 3/4 " (REF 1120)                                                                                                                                                                                                                                                                                                                                                                   </v>
      </c>
      <c r="E204" s="208" t="str">
        <f>VLOOKUP(C204,'SINAPI ABRIL2023'!A:E,3,0)</f>
        <v xml:space="preserve">UN    </v>
      </c>
      <c r="F204" s="210">
        <v>50</v>
      </c>
      <c r="G204" s="214" t="str">
        <f>VLOOKUP(C204,'SINAPI ABRIL2023'!A:E,5,0)</f>
        <v>31,94</v>
      </c>
      <c r="H204" s="211">
        <f t="shared" si="6"/>
        <v>1597</v>
      </c>
    </row>
    <row r="205" spans="2:8" ht="33" x14ac:dyDescent="0.3">
      <c r="B205" s="207">
        <f t="shared" si="7"/>
        <v>201</v>
      </c>
      <c r="C205" s="208">
        <v>7757</v>
      </c>
      <c r="D205" s="281" t="str">
        <f>VLOOKUP(C205,'SINAPI ABRIL2023'!A:E,2,0)</f>
        <v xml:space="preserve">TUBO DE CONCRETO ARMADO PARA AGUAS PLUVIAIS, CLASSE PA-1, COM ENCAIXE PONTA E BOLSA, DIAMETRO NOMINAL DE 1200 MM                                                                                                                                                                                                                                                                                                                                                                                          </v>
      </c>
      <c r="E205" s="208" t="str">
        <f>VLOOKUP(C205,'SINAPI ABRIL2023'!A:E,3,0)</f>
        <v xml:space="preserve">M     </v>
      </c>
      <c r="F205" s="210">
        <v>20</v>
      </c>
      <c r="G205" s="214" t="str">
        <f>VLOOKUP(C205,'SINAPI ABRIL2023'!A:E,5,0)</f>
        <v>644,72</v>
      </c>
      <c r="H205" s="211">
        <f t="shared" si="6"/>
        <v>12894.400000000001</v>
      </c>
    </row>
    <row r="206" spans="2:8" x14ac:dyDescent="0.3">
      <c r="B206" s="207">
        <f t="shared" si="7"/>
        <v>202</v>
      </c>
      <c r="C206" s="208">
        <v>44315</v>
      </c>
      <c r="D206" s="281" t="str">
        <f>VLOOKUP(C206,'SINAPI ABRIL2023'!A:E,2,0)</f>
        <v xml:space="preserve">TUBO PVC, RIGIDO, CORRUGADO, PERFURADO DN 100 MM, PARA DRENAGEM, SISTEMA IRRIGACAO                                                                                                                                                                                                                                                                                                                                                                                                                        </v>
      </c>
      <c r="E206" s="208" t="str">
        <f>VLOOKUP(C206,'SINAPI ABRIL2023'!A:E,3,0)</f>
        <v xml:space="preserve">M     </v>
      </c>
      <c r="F206" s="210">
        <v>250</v>
      </c>
      <c r="G206" s="214" t="str">
        <f>VLOOKUP(C206,'SINAPI ABRIL2023'!A:E,5,0)</f>
        <v>63,93</v>
      </c>
      <c r="H206" s="211">
        <f t="shared" si="6"/>
        <v>15982.5</v>
      </c>
    </row>
    <row r="207" spans="2:8" x14ac:dyDescent="0.3">
      <c r="B207" s="207">
        <f t="shared" si="7"/>
        <v>203</v>
      </c>
      <c r="C207" s="208">
        <v>9835</v>
      </c>
      <c r="D207" s="281" t="str">
        <f>VLOOKUP(C207,'SINAPI ABRIL2023'!A:E,2,0)</f>
        <v xml:space="preserve">TUBO PVC  SERIE NORMAL, DN 40 MM, PARA ESGOTO  PREDIAL (NBR 5688)                                                                                                                                                                                                                                                                                                                                                                                                                                         </v>
      </c>
      <c r="E207" s="208" t="str">
        <f>VLOOKUP(C207,'SINAPI ABRIL2023'!A:E,3,0)</f>
        <v xml:space="preserve">M     </v>
      </c>
      <c r="F207" s="210">
        <v>187</v>
      </c>
      <c r="G207" s="214" t="str">
        <f>VLOOKUP(C207,'SINAPI ABRIL2023'!A:E,5,0)</f>
        <v>7,13</v>
      </c>
      <c r="H207" s="211">
        <f t="shared" si="6"/>
        <v>1333.31</v>
      </c>
    </row>
    <row r="208" spans="2:8" x14ac:dyDescent="0.3">
      <c r="B208" s="207">
        <f t="shared" si="7"/>
        <v>204</v>
      </c>
      <c r="C208" s="208">
        <v>9836</v>
      </c>
      <c r="D208" s="281" t="str">
        <f>VLOOKUP(C208,'SINAPI ABRIL2023'!A:E,2,0)</f>
        <v xml:space="preserve">TUBO PVC  SERIE NORMAL, DN 100 MM, PARA ESGOTO  PREDIAL (NBR 5688)                                                                                                                                                                                                                                                                                                                                                                                                                                        </v>
      </c>
      <c r="E208" s="208" t="str">
        <f>VLOOKUP(C208,'SINAPI ABRIL2023'!A:E,3,0)</f>
        <v xml:space="preserve">M     </v>
      </c>
      <c r="F208" s="210">
        <v>330</v>
      </c>
      <c r="G208" s="214" t="str">
        <f>VLOOKUP(C208,'SINAPI ABRIL2023'!A:E,5,0)</f>
        <v>16,33</v>
      </c>
      <c r="H208" s="211">
        <f t="shared" si="6"/>
        <v>5388.9</v>
      </c>
    </row>
    <row r="209" spans="2:8" x14ac:dyDescent="0.3">
      <c r="B209" s="207">
        <f t="shared" si="7"/>
        <v>205</v>
      </c>
      <c r="C209" s="208">
        <v>9867</v>
      </c>
      <c r="D209" s="281" t="str">
        <f>VLOOKUP(C209,'SINAPI ABRIL2023'!A:E,2,0)</f>
        <v xml:space="preserve">TUBO PVC, SOLDAVEL, DE 20 MM, AGUA FRIA (NBR-5648)                                                                                                                                                                                                                                                                                                                                                                                                                                                        </v>
      </c>
      <c r="E209" s="208" t="str">
        <f>VLOOKUP(C209,'SINAPI ABRIL2023'!A:E,3,0)</f>
        <v xml:space="preserve">M     </v>
      </c>
      <c r="F209" s="210">
        <v>250</v>
      </c>
      <c r="G209" s="214" t="str">
        <f>VLOOKUP(C209,'SINAPI ABRIL2023'!A:E,5,0)</f>
        <v>4,10</v>
      </c>
      <c r="H209" s="211">
        <f t="shared" si="6"/>
        <v>1025</v>
      </c>
    </row>
    <row r="210" spans="2:8" x14ac:dyDescent="0.3">
      <c r="B210" s="207">
        <f t="shared" si="7"/>
        <v>206</v>
      </c>
      <c r="C210" s="208">
        <v>9868</v>
      </c>
      <c r="D210" s="281" t="str">
        <f>VLOOKUP(C210,'SINAPI ABRIL2023'!A:E,2,0)</f>
        <v xml:space="preserve">TUBO PVC, SOLDAVEL, DE 25 MM, AGUA FRIA (NBR-5648)                                                                                                                                                                                                                                                                                                                                                                                                                                                        </v>
      </c>
      <c r="E210" s="208" t="str">
        <f>VLOOKUP(C210,'SINAPI ABRIL2023'!A:E,3,0)</f>
        <v xml:space="preserve">M     </v>
      </c>
      <c r="F210" s="210">
        <v>975</v>
      </c>
      <c r="G210" s="214" t="str">
        <f>VLOOKUP(C210,'SINAPI ABRIL2023'!A:E,5,0)</f>
        <v>4,63</v>
      </c>
      <c r="H210" s="211">
        <f t="shared" si="6"/>
        <v>4514.25</v>
      </c>
    </row>
    <row r="211" spans="2:8" x14ac:dyDescent="0.3">
      <c r="B211" s="207">
        <f t="shared" si="7"/>
        <v>207</v>
      </c>
      <c r="C211" s="208">
        <v>9869</v>
      </c>
      <c r="D211" s="281" t="str">
        <f>VLOOKUP(C211,'SINAPI ABRIL2023'!A:E,2,0)</f>
        <v xml:space="preserve">TUBO PVC, SOLDAVEL, DE 32 MM, AGUA FRIA (NBR-5648)                                                                                                                                                                                                                                                                                                                                                                                                                                                        </v>
      </c>
      <c r="E211" s="208" t="str">
        <f>VLOOKUP(C211,'SINAPI ABRIL2023'!A:E,3,0)</f>
        <v xml:space="preserve">M     </v>
      </c>
      <c r="F211" s="210">
        <v>330</v>
      </c>
      <c r="G211" s="214" t="str">
        <f>VLOOKUP(C211,'SINAPI ABRIL2023'!A:E,5,0)</f>
        <v>9,99</v>
      </c>
      <c r="H211" s="211">
        <f t="shared" si="6"/>
        <v>3296.7000000000003</v>
      </c>
    </row>
    <row r="212" spans="2:8" x14ac:dyDescent="0.3">
      <c r="B212" s="207">
        <f t="shared" si="7"/>
        <v>208</v>
      </c>
      <c r="C212" s="208">
        <v>9870</v>
      </c>
      <c r="D212" s="281" t="str">
        <f>VLOOKUP(C212,'SINAPI ABRIL2023'!A:E,2,0)</f>
        <v xml:space="preserve">TUBO PVC, SOLDAVEL, DE 110 MM, AGUA FRIA (NBR-5648)                                                                                                                                                                                                                                                                                                                                                                                                                                                       </v>
      </c>
      <c r="E212" s="208" t="str">
        <f>VLOOKUP(C212,'SINAPI ABRIL2023'!A:E,3,0)</f>
        <v xml:space="preserve">M     </v>
      </c>
      <c r="F212" s="210">
        <v>250</v>
      </c>
      <c r="G212" s="214" t="str">
        <f>VLOOKUP(C212,'SINAPI ABRIL2023'!A:E,5,0)</f>
        <v>102,14</v>
      </c>
      <c r="H212" s="211">
        <f t="shared" si="6"/>
        <v>25535</v>
      </c>
    </row>
    <row r="213" spans="2:8" x14ac:dyDescent="0.3">
      <c r="B213" s="207">
        <f t="shared" si="7"/>
        <v>209</v>
      </c>
      <c r="C213" s="208">
        <v>9871</v>
      </c>
      <c r="D213" s="281" t="str">
        <f>VLOOKUP(C213,'SINAPI ABRIL2023'!A:E,2,0)</f>
        <v xml:space="preserve">TUBO PVC, SOLDAVEL, DE 75 MM, AGUA FRIA (NBR-5648)                                                                                                                                                                                                                                                                                                                                                                                                                                                        </v>
      </c>
      <c r="E213" s="208" t="str">
        <f>VLOOKUP(C213,'SINAPI ABRIL2023'!A:E,3,0)</f>
        <v xml:space="preserve">M     </v>
      </c>
      <c r="F213" s="210">
        <v>30</v>
      </c>
      <c r="G213" s="214" t="str">
        <f>VLOOKUP(C213,'SINAPI ABRIL2023'!A:E,5,0)</f>
        <v>46,92</v>
      </c>
      <c r="H213" s="211">
        <f t="shared" si="6"/>
        <v>1407.6000000000001</v>
      </c>
    </row>
    <row r="214" spans="2:8" x14ac:dyDescent="0.3">
      <c r="B214" s="207">
        <f t="shared" si="7"/>
        <v>210</v>
      </c>
      <c r="C214" s="208">
        <v>9873</v>
      </c>
      <c r="D214" s="281" t="str">
        <f>VLOOKUP(C214,'SINAPI ABRIL2023'!A:E,2,0)</f>
        <v xml:space="preserve">TUBO PVC, SOLDAVEL, DE 60 MM, AGUA FRIA (NBR-5648)                                                                                                                                                                                                                                                                                                                                                                                                                                                        </v>
      </c>
      <c r="E214" s="208" t="str">
        <f>VLOOKUP(C214,'SINAPI ABRIL2023'!A:E,3,0)</f>
        <v xml:space="preserve">M     </v>
      </c>
      <c r="F214" s="210">
        <v>465</v>
      </c>
      <c r="G214" s="214" t="str">
        <f>VLOOKUP(C214,'SINAPI ABRIL2023'!A:E,5,0)</f>
        <v>28,31</v>
      </c>
      <c r="H214" s="211">
        <f t="shared" si="6"/>
        <v>13164.15</v>
      </c>
    </row>
    <row r="215" spans="2:8" x14ac:dyDescent="0.3">
      <c r="B215" s="207">
        <f t="shared" si="7"/>
        <v>211</v>
      </c>
      <c r="C215" s="208">
        <v>9874</v>
      </c>
      <c r="D215" s="281" t="str">
        <f>VLOOKUP(C215,'SINAPI ABRIL2023'!A:E,2,0)</f>
        <v xml:space="preserve">TUBO PVC, SOLDAVEL, DE 40 MM, AGUA FRIA (NBR-5648)                                                                                                                                                                                                                                                                                                                                                                                                                                                        </v>
      </c>
      <c r="E215" s="208" t="str">
        <f>VLOOKUP(C215,'SINAPI ABRIL2023'!A:E,3,0)</f>
        <v xml:space="preserve">M     </v>
      </c>
      <c r="F215" s="210">
        <v>250</v>
      </c>
      <c r="G215" s="214" t="str">
        <f>VLOOKUP(C215,'SINAPI ABRIL2023'!A:E,5,0)</f>
        <v>15,69</v>
      </c>
      <c r="H215" s="211">
        <f t="shared" si="6"/>
        <v>3922.5</v>
      </c>
    </row>
    <row r="216" spans="2:8" x14ac:dyDescent="0.3">
      <c r="B216" s="207">
        <f t="shared" si="7"/>
        <v>212</v>
      </c>
      <c r="C216" s="208">
        <v>9875</v>
      </c>
      <c r="D216" s="281" t="str">
        <f>VLOOKUP(C216,'SINAPI ABRIL2023'!A:E,2,0)</f>
        <v xml:space="preserve">TUBO PVC, SOLDAVEL, DE 50 MM, AGUA FRIA (NBR-5648)                                                                                                                                                                                                                                                                                                                                                                                                                                                        </v>
      </c>
      <c r="E216" s="208" t="str">
        <f>VLOOKUP(C216,'SINAPI ABRIL2023'!A:E,3,0)</f>
        <v xml:space="preserve">M     </v>
      </c>
      <c r="F216" s="210">
        <v>210</v>
      </c>
      <c r="G216" s="214" t="str">
        <f>VLOOKUP(C216,'SINAPI ABRIL2023'!A:E,5,0)</f>
        <v>17,21</v>
      </c>
      <c r="H216" s="211">
        <f t="shared" si="6"/>
        <v>3614.1000000000004</v>
      </c>
    </row>
    <row r="217" spans="2:8" x14ac:dyDescent="0.3">
      <c r="B217" s="207">
        <f t="shared" si="7"/>
        <v>213</v>
      </c>
      <c r="C217" s="208">
        <v>10228</v>
      </c>
      <c r="D217" s="281" t="str">
        <f>VLOOKUP(C217,'SINAPI ABRIL2023'!A:E,2,0)</f>
        <v xml:space="preserve">VALVULA DE DESCARGA METALICA, BASE 1 1/2 " E ACABAMENTO METALICO CROMADO                                                                                                                                                                                                                                                                                                                                                                                                                                  </v>
      </c>
      <c r="E217" s="208" t="str">
        <f>VLOOKUP(C217,'SINAPI ABRIL2023'!A:E,3,0)</f>
        <v xml:space="preserve">UN    </v>
      </c>
      <c r="F217" s="210">
        <v>50</v>
      </c>
      <c r="G217" s="214" t="str">
        <f>VLOOKUP(C217,'SINAPI ABRIL2023'!A:E,5,0)</f>
        <v>306,10</v>
      </c>
      <c r="H217" s="211">
        <f t="shared" si="6"/>
        <v>15305.000000000002</v>
      </c>
    </row>
    <row r="218" spans="2:8" ht="33" x14ac:dyDescent="0.3">
      <c r="B218" s="207">
        <f t="shared" si="7"/>
        <v>214</v>
      </c>
      <c r="C218" s="208">
        <v>10420</v>
      </c>
      <c r="D218" s="281" t="str">
        <f>VLOOKUP(C218,'SINAPI ABRIL2023'!A:E,2,0)</f>
        <v xml:space="preserve">BACIA SANITARIA (VASO) CONVENCIONAL, DE LOUCA BRANCA, SIFAO APARENTE, SAIDA VERTICAL (SEM ASSENTO)                                                                                                                                                                                                                                                                                                                                                                                                        </v>
      </c>
      <c r="E218" s="208" t="str">
        <f>VLOOKUP(C218,'SINAPI ABRIL2023'!A:E,3,0)</f>
        <v xml:space="preserve">UN    </v>
      </c>
      <c r="F218" s="210">
        <v>105</v>
      </c>
      <c r="G218" s="214" t="str">
        <f>VLOOKUP(C218,'SINAPI ABRIL2023'!A:E,5,0)</f>
        <v>219,00</v>
      </c>
      <c r="H218" s="211">
        <f t="shared" si="6"/>
        <v>22995</v>
      </c>
    </row>
    <row r="219" spans="2:8" x14ac:dyDescent="0.3">
      <c r="B219" s="207">
        <f t="shared" si="7"/>
        <v>215</v>
      </c>
      <c r="C219" s="208">
        <v>10423</v>
      </c>
      <c r="D219" s="281" t="str">
        <f>VLOOKUP(C219,'SINAPI ABRIL2023'!A:E,2,0)</f>
        <v xml:space="preserve">TANQUE DE LOUCA BRANCA, SUSPENSO, *20* L                                                                                                                                                                                                                                                                                                                                                                                                                                                                  </v>
      </c>
      <c r="E219" s="208" t="str">
        <f>VLOOKUP(C219,'SINAPI ABRIL2023'!A:E,3,0)</f>
        <v xml:space="preserve">UN    </v>
      </c>
      <c r="F219" s="210">
        <v>2</v>
      </c>
      <c r="G219" s="214" t="str">
        <f>VLOOKUP(C219,'SINAPI ABRIL2023'!A:E,5,0)</f>
        <v>419,45</v>
      </c>
      <c r="H219" s="211">
        <f t="shared" si="6"/>
        <v>838.9</v>
      </c>
    </row>
    <row r="220" spans="2:8" x14ac:dyDescent="0.3">
      <c r="B220" s="207">
        <f t="shared" si="7"/>
        <v>216</v>
      </c>
      <c r="C220" s="208">
        <v>10425</v>
      </c>
      <c r="D220" s="281" t="str">
        <f>VLOOKUP(C220,'SINAPI ABRIL2023'!A:E,2,0)</f>
        <v xml:space="preserve">LAVATORIO DE LOUCA BRANCA, SUSPENSO (SEM COLUNA), DIMENSOES *40 X 30* CM                                                                                                                                                                                                                                                                                                                                                                                                                                  </v>
      </c>
      <c r="E220" s="208" t="str">
        <f>VLOOKUP(C220,'SINAPI ABRIL2023'!A:E,3,0)</f>
        <v xml:space="preserve">UN    </v>
      </c>
      <c r="F220" s="210">
        <v>50</v>
      </c>
      <c r="G220" s="214" t="str">
        <f>VLOOKUP(C220,'SINAPI ABRIL2023'!A:E,5,0)</f>
        <v>99,15</v>
      </c>
      <c r="H220" s="211">
        <f t="shared" si="6"/>
        <v>4957.5</v>
      </c>
    </row>
    <row r="221" spans="2:8" x14ac:dyDescent="0.3">
      <c r="B221" s="207">
        <f t="shared" si="7"/>
        <v>217</v>
      </c>
      <c r="C221" s="208">
        <v>10492</v>
      </c>
      <c r="D221" s="281" t="str">
        <f>VLOOKUP(C221,'SINAPI ABRIL2023'!A:E,2,0)</f>
        <v xml:space="preserve">VIDRO LISO INCOLOR 4MM - SEM COLOCACAO                                                                                                                                                                                                                                                                                                                                                                                                                                                                    </v>
      </c>
      <c r="E221" s="208" t="str">
        <f>VLOOKUP(C221,'SINAPI ABRIL2023'!A:E,3,0)</f>
        <v xml:space="preserve">M2    </v>
      </c>
      <c r="F221" s="210">
        <v>19</v>
      </c>
      <c r="G221" s="214" t="str">
        <f>VLOOKUP(C221,'SINAPI ABRIL2023'!A:E,5,0)</f>
        <v>67,11</v>
      </c>
      <c r="H221" s="211">
        <f t="shared" si="6"/>
        <v>1275.0899999999999</v>
      </c>
    </row>
    <row r="222" spans="2:8" x14ac:dyDescent="0.3">
      <c r="B222" s="207">
        <f t="shared" si="7"/>
        <v>218</v>
      </c>
      <c r="C222" s="208">
        <v>10493</v>
      </c>
      <c r="D222" s="281" t="str">
        <f>VLOOKUP(C222,'SINAPI ABRIL2023'!A:E,2,0)</f>
        <v xml:space="preserve">VIDRO LISO INCOLOR 5MM - SEM COLOCACAO                                                                                                                                                                                                                                                                                                                                                                                                                                                                    </v>
      </c>
      <c r="E222" s="208" t="str">
        <f>VLOOKUP(C222,'SINAPI ABRIL2023'!A:E,3,0)</f>
        <v xml:space="preserve">M2    </v>
      </c>
      <c r="F222" s="210">
        <v>125</v>
      </c>
      <c r="G222" s="214" t="str">
        <f>VLOOKUP(C222,'SINAPI ABRIL2023'!A:E,5,0)</f>
        <v>78,29</v>
      </c>
      <c r="H222" s="211">
        <f t="shared" si="6"/>
        <v>9786.25</v>
      </c>
    </row>
    <row r="223" spans="2:8" x14ac:dyDescent="0.3">
      <c r="B223" s="207">
        <f t="shared" si="7"/>
        <v>219</v>
      </c>
      <c r="C223" s="208">
        <v>10503</v>
      </c>
      <c r="D223" s="281" t="str">
        <f>VLOOKUP(C223,'SINAPI ABRIL2023'!A:E,2,0)</f>
        <v xml:space="preserve">VIDRO TEMPERADO VERDE E = 8 MM, SEM COLOCACAO                                                                                                                                                                                                                                                                                                                                                                                                                                                             </v>
      </c>
      <c r="E223" s="208" t="str">
        <f>VLOOKUP(C223,'SINAPI ABRIL2023'!A:E,3,0)</f>
        <v xml:space="preserve">M2    </v>
      </c>
      <c r="F223" s="210">
        <v>125</v>
      </c>
      <c r="G223" s="214" t="str">
        <f>VLOOKUP(C223,'SINAPI ABRIL2023'!A:E,5,0)</f>
        <v>209,00</v>
      </c>
      <c r="H223" s="211">
        <f t="shared" si="6"/>
        <v>26125</v>
      </c>
    </row>
    <row r="224" spans="2:8" x14ac:dyDescent="0.3">
      <c r="B224" s="207">
        <f t="shared" si="7"/>
        <v>220</v>
      </c>
      <c r="C224" s="208">
        <v>10506</v>
      </c>
      <c r="D224" s="281" t="str">
        <f>VLOOKUP(C224,'SINAPI ABRIL2023'!A:E,2,0)</f>
        <v xml:space="preserve">VIDRO TEMPERADO INCOLOR E = 8 MM, SEM COLOCACAO                                                                                                                                                                                                                                                                                                                                                                                                                                                           </v>
      </c>
      <c r="E224" s="208" t="str">
        <f>VLOOKUP(C224,'SINAPI ABRIL2023'!A:E,3,0)</f>
        <v xml:space="preserve">M2    </v>
      </c>
      <c r="F224" s="210">
        <v>10</v>
      </c>
      <c r="G224" s="214" t="str">
        <f>VLOOKUP(C224,'SINAPI ABRIL2023'!A:E,5,0)</f>
        <v>167,36</v>
      </c>
      <c r="H224" s="211">
        <f t="shared" si="6"/>
        <v>1673.6000000000001</v>
      </c>
    </row>
    <row r="225" spans="2:8" x14ac:dyDescent="0.3">
      <c r="B225" s="207">
        <f t="shared" si="7"/>
        <v>221</v>
      </c>
      <c r="C225" s="208">
        <v>1379</v>
      </c>
      <c r="D225" s="281" t="str">
        <f>VLOOKUP(C225,'SINAPI ABRIL2023'!A:E,2,0)</f>
        <v xml:space="preserve">CIMENTO PORTLAND COMPOSTO CP II-32                                                                                                                                                                                                                                                                                                                                                                                                                                                                        </v>
      </c>
      <c r="E225" s="208" t="str">
        <f>VLOOKUP(C225,'SINAPI ABRIL2023'!A:E,3,0)</f>
        <v xml:space="preserve">KG    </v>
      </c>
      <c r="F225" s="210">
        <v>1355</v>
      </c>
      <c r="G225" s="214" t="str">
        <f>VLOOKUP(C225,'SINAPI ABRIL2023'!A:E,5,0)</f>
        <v>0,66</v>
      </c>
      <c r="H225" s="211">
        <f t="shared" si="6"/>
        <v>894.30000000000007</v>
      </c>
    </row>
    <row r="226" spans="2:8" x14ac:dyDescent="0.3">
      <c r="B226" s="207">
        <f t="shared" si="7"/>
        <v>222</v>
      </c>
      <c r="C226" s="208">
        <v>10629</v>
      </c>
      <c r="D226" s="281" t="str">
        <f>VLOOKUP(C226,'SINAPI ABRIL2023'!A:E,2,0)</f>
        <v xml:space="preserve">DIVISORIA EM MARMORE, COM DUAS FACES POLIDAS, BRANCO COMUM, E=  *3,0* CM                                                                                                                                                                                                                                                                                                                                                                                                                                  </v>
      </c>
      <c r="E226" s="208" t="str">
        <f>VLOOKUP(C226,'SINAPI ABRIL2023'!A:E,3,0)</f>
        <v xml:space="preserve">M2    </v>
      </c>
      <c r="F226" s="210">
        <v>62</v>
      </c>
      <c r="G226" s="214" t="str">
        <f>VLOOKUP(C226,'SINAPI ABRIL2023'!A:E,5,0)</f>
        <v>513,41</v>
      </c>
      <c r="H226" s="211">
        <f t="shared" si="6"/>
        <v>31831.42</v>
      </c>
    </row>
    <row r="227" spans="2:8" x14ac:dyDescent="0.3">
      <c r="B227" s="207">
        <f t="shared" si="7"/>
        <v>223</v>
      </c>
      <c r="C227" s="208">
        <v>10731</v>
      </c>
      <c r="D227" s="281" t="str">
        <f>VLOOKUP(C227,'SINAPI ABRIL2023'!A:E,2,0)</f>
        <v xml:space="preserve">PEDRA ARDOSIA, CINZA, *40 X 40* CM, E= *1 CM                                                                                                                                                                                                                                                                                                                                                                                                                                                              </v>
      </c>
      <c r="E227" s="208" t="str">
        <f>VLOOKUP(C227,'SINAPI ABRIL2023'!A:E,3,0)</f>
        <v xml:space="preserve">M2    </v>
      </c>
      <c r="F227" s="210">
        <v>88</v>
      </c>
      <c r="G227" s="214" t="str">
        <f>VLOOKUP(C227,'SINAPI ABRIL2023'!A:E,5,0)</f>
        <v>45,00</v>
      </c>
      <c r="H227" s="211">
        <f t="shared" si="6"/>
        <v>3960</v>
      </c>
    </row>
    <row r="228" spans="2:8" x14ac:dyDescent="0.3">
      <c r="B228" s="207">
        <f t="shared" si="7"/>
        <v>224</v>
      </c>
      <c r="C228" s="208">
        <v>11032</v>
      </c>
      <c r="D228" s="281" t="str">
        <f>VLOOKUP(C228,'SINAPI ABRIL2023'!A:E,2,0)</f>
        <v xml:space="preserve">GRAMPO U DE 5/8 " N8 EM FERRO GALVANIZADO                                                                                                                                                                                                                                                                                                                                                                                                                                                                 </v>
      </c>
      <c r="E228" s="208" t="str">
        <f>VLOOKUP(C228,'SINAPI ABRIL2023'!A:E,3,0)</f>
        <v xml:space="preserve">UN    </v>
      </c>
      <c r="F228" s="210">
        <v>50</v>
      </c>
      <c r="G228" s="214" t="str">
        <f>VLOOKUP(C228,'SINAPI ABRIL2023'!A:E,5,0)</f>
        <v>13,71</v>
      </c>
      <c r="H228" s="211">
        <f t="shared" si="6"/>
        <v>685.5</v>
      </c>
    </row>
    <row r="229" spans="2:8" x14ac:dyDescent="0.3">
      <c r="B229" s="207">
        <f t="shared" si="7"/>
        <v>225</v>
      </c>
      <c r="C229" s="208">
        <v>11033</v>
      </c>
      <c r="D229" s="281" t="str">
        <f>VLOOKUP(C229,'SINAPI ABRIL2023'!A:E,2,0)</f>
        <v xml:space="preserve">SUPORTE PARA CALHA DE 150 MM EM FERRO GALVANIZADO                                                                                                                                                                                                                                                                                                                                                                                                                                                         </v>
      </c>
      <c r="E229" s="208" t="str">
        <f>VLOOKUP(C229,'SINAPI ABRIL2023'!A:E,3,0)</f>
        <v xml:space="preserve">UN    </v>
      </c>
      <c r="F229" s="210">
        <v>50</v>
      </c>
      <c r="G229" s="214" t="str">
        <f>VLOOKUP(C229,'SINAPI ABRIL2023'!A:E,5,0)</f>
        <v>7,80</v>
      </c>
      <c r="H229" s="211">
        <f t="shared" si="6"/>
        <v>390</v>
      </c>
    </row>
    <row r="230" spans="2:8" x14ac:dyDescent="0.3">
      <c r="B230" s="207">
        <f t="shared" si="7"/>
        <v>226</v>
      </c>
      <c r="C230" s="208">
        <v>11186</v>
      </c>
      <c r="D230" s="281" t="str">
        <f>VLOOKUP(C230,'SINAPI ABRIL2023'!A:E,2,0)</f>
        <v xml:space="preserve">ESPELHO CRISTAL E = 4 MM                                                                                                                                                                                                                                                                                                                                                                                                                                                                                  </v>
      </c>
      <c r="E230" s="208" t="str">
        <f>VLOOKUP(C230,'SINAPI ABRIL2023'!A:E,3,0)</f>
        <v xml:space="preserve">M2    </v>
      </c>
      <c r="F230" s="210">
        <v>75</v>
      </c>
      <c r="G230" s="214" t="str">
        <f>VLOOKUP(C230,'SINAPI ABRIL2023'!A:E,5,0)</f>
        <v>192,38</v>
      </c>
      <c r="H230" s="211">
        <f t="shared" si="6"/>
        <v>14428.5</v>
      </c>
    </row>
    <row r="231" spans="2:8" x14ac:dyDescent="0.3">
      <c r="B231" s="207">
        <f t="shared" si="7"/>
        <v>227</v>
      </c>
      <c r="C231" s="208">
        <v>11234</v>
      </c>
      <c r="D231" s="281" t="str">
        <f>VLOOKUP(C231,'SINAPI ABRIL2023'!A:E,2,0)</f>
        <v xml:space="preserve">RALO FOFO COM REQUADRO, QUADRADO 200 X 200 MM                                                                                                                                                                                                                                                                                                                                                                                                                                                             </v>
      </c>
      <c r="E231" s="208" t="str">
        <f>VLOOKUP(C231,'SINAPI ABRIL2023'!A:E,3,0)</f>
        <v xml:space="preserve">UN    </v>
      </c>
      <c r="F231" s="210">
        <v>50</v>
      </c>
      <c r="G231" s="214" t="str">
        <f>VLOOKUP(C231,'SINAPI ABRIL2023'!A:E,5,0)</f>
        <v>91,90</v>
      </c>
      <c r="H231" s="211">
        <f t="shared" si="6"/>
        <v>4595</v>
      </c>
    </row>
    <row r="232" spans="2:8" ht="33" x14ac:dyDescent="0.3">
      <c r="B232" s="207">
        <f t="shared" si="7"/>
        <v>228</v>
      </c>
      <c r="C232" s="208">
        <v>11315</v>
      </c>
      <c r="D232" s="281" t="str">
        <f>VLOOKUP(C232,'SINAPI ABRIL2023'!A:E,2,0)</f>
        <v xml:space="preserve">TAMPAO FOFO SIMPLES COM BASE, CLASSE A15 CARGA MAX 1,5 T, 300 X 300 MM (COM INSCRICAO EM RELEVO DO TIPO DE REDE)                                                                                                                                                                                                                                                                                                                                                                                          </v>
      </c>
      <c r="E232" s="208" t="str">
        <f>VLOOKUP(C232,'SINAPI ABRIL2023'!A:E,3,0)</f>
        <v xml:space="preserve">UN    </v>
      </c>
      <c r="F232" s="210">
        <v>240</v>
      </c>
      <c r="G232" s="214" t="str">
        <f>VLOOKUP(C232,'SINAPI ABRIL2023'!A:E,5,0)</f>
        <v>150,23</v>
      </c>
      <c r="H232" s="211">
        <f t="shared" si="6"/>
        <v>36055.199999999997</v>
      </c>
    </row>
    <row r="233" spans="2:8" ht="33" x14ac:dyDescent="0.3">
      <c r="B233" s="207">
        <f t="shared" si="7"/>
        <v>229</v>
      </c>
      <c r="C233" s="208">
        <v>11366</v>
      </c>
      <c r="D233" s="281" t="str">
        <f>VLOOKUP(C233,'SINAPI ABRIL2023'!A:E,2,0)</f>
        <v xml:space="preserve">PORTA DE MADEIRA, FOLHA LEVE (NBR 15930) DE 800 X 2100 MM, DE 35 MM A 40 MM DE ESPESSURA, NUCLEO COLMEIA, CAPA LISA EM HDF, ACABAMENTO EM PRIMER PARA PINTURA                                                                                                                                                                                                                                                                                                                                             </v>
      </c>
      <c r="E233" s="208" t="str">
        <f>VLOOKUP(C233,'SINAPI ABRIL2023'!A:E,3,0)</f>
        <v xml:space="preserve">UN    </v>
      </c>
      <c r="F233" s="210">
        <v>62</v>
      </c>
      <c r="G233" s="214" t="str">
        <f>VLOOKUP(C233,'SINAPI ABRIL2023'!A:E,5,0)</f>
        <v>232,13</v>
      </c>
      <c r="H233" s="211">
        <f t="shared" si="6"/>
        <v>14392.06</v>
      </c>
    </row>
    <row r="234" spans="2:8" ht="33" x14ac:dyDescent="0.3">
      <c r="B234" s="207">
        <f t="shared" si="7"/>
        <v>230</v>
      </c>
      <c r="C234" s="208">
        <v>11499</v>
      </c>
      <c r="D234" s="281" t="str">
        <f>VLOOKUP(C234,'SINAPI ABRIL2023'!A:E,2,0)</f>
        <v xml:space="preserve">MOLA HIDRAULICA DE PISO, PARA PORTAS DE ATE 1100 MM E PESO DE ATE 120 KG, COM CORPO EM ACO INOX                                                                                                                                                                                                                                                                                                                                                                                                           </v>
      </c>
      <c r="E234" s="208" t="str">
        <f>VLOOKUP(C234,'SINAPI ABRIL2023'!A:E,3,0)</f>
        <v xml:space="preserve">UN    </v>
      </c>
      <c r="F234" s="210">
        <v>25</v>
      </c>
      <c r="G234" s="214" t="str">
        <f>VLOOKUP(C234,'SINAPI ABRIL2023'!A:E,5,0)</f>
        <v>846,25</v>
      </c>
      <c r="H234" s="211">
        <f t="shared" si="6"/>
        <v>21156.25</v>
      </c>
    </row>
    <row r="235" spans="2:8" ht="33" x14ac:dyDescent="0.3">
      <c r="B235" s="207">
        <f t="shared" si="7"/>
        <v>231</v>
      </c>
      <c r="C235" s="208">
        <v>11587</v>
      </c>
      <c r="D235" s="281" t="str">
        <f>VLOOKUP(C235,'SINAPI ABRIL2023'!A:E,2,0)</f>
        <v xml:space="preserve">FORRO DE PVC LISO, BRANCO, REGUA DE 10 CM, ESPESSURA DE 8 MM A 10 MM (COM COLOCACAO / SEM ESTRUTURA METALICA)                                                                                                                                                                                                                                                                                                                                                                                             </v>
      </c>
      <c r="E235" s="208" t="str">
        <f>VLOOKUP(C235,'SINAPI ABRIL2023'!A:E,3,0)</f>
        <v xml:space="preserve">M2    </v>
      </c>
      <c r="F235" s="210">
        <v>886</v>
      </c>
      <c r="G235" s="214" t="str">
        <f>VLOOKUP(C235,'SINAPI ABRIL2023'!A:E,5,0)</f>
        <v>78,74</v>
      </c>
      <c r="H235" s="211">
        <f t="shared" si="6"/>
        <v>69763.64</v>
      </c>
    </row>
    <row r="236" spans="2:8" x14ac:dyDescent="0.3">
      <c r="B236" s="207">
        <f t="shared" si="7"/>
        <v>232</v>
      </c>
      <c r="C236" s="208">
        <v>11655</v>
      </c>
      <c r="D236" s="281" t="str">
        <f>VLOOKUP(C236,'SINAPI ABRIL2023'!A:E,2,0)</f>
        <v xml:space="preserve">TE SANITARIO DE REDUCAO, PVC, DN 100 X 50 MM, SERIE NORMAL, PARA ESGOTO PREDIAL                                                                                                                                                                                                                                                                                                                                                                                                                           </v>
      </c>
      <c r="E236" s="208" t="str">
        <f>VLOOKUP(C236,'SINAPI ABRIL2023'!A:E,3,0)</f>
        <v xml:space="preserve">UN    </v>
      </c>
      <c r="F236" s="210">
        <v>25</v>
      </c>
      <c r="G236" s="214" t="str">
        <f>VLOOKUP(C236,'SINAPI ABRIL2023'!A:E,5,0)</f>
        <v>18,63</v>
      </c>
      <c r="H236" s="211">
        <f t="shared" si="6"/>
        <v>465.75</v>
      </c>
    </row>
    <row r="237" spans="2:8" x14ac:dyDescent="0.3">
      <c r="B237" s="207">
        <f t="shared" si="7"/>
        <v>233</v>
      </c>
      <c r="C237" s="208">
        <v>11673</v>
      </c>
      <c r="D237" s="281" t="str">
        <f>VLOOKUP(C237,'SINAPI ABRIL2023'!A:E,2,0)</f>
        <v xml:space="preserve">REGISTRO DE ESFERA, PVC, COM VOLANTE, VS, SOLDAVEL, DN 20 MM, COM CORPO DIVIDIDO                                                                                                                                                                                                                                                                                                                                                                                                                          </v>
      </c>
      <c r="E237" s="208" t="str">
        <f>VLOOKUP(C237,'SINAPI ABRIL2023'!A:E,3,0)</f>
        <v xml:space="preserve">UN    </v>
      </c>
      <c r="F237" s="210">
        <v>25</v>
      </c>
      <c r="G237" s="214" t="str">
        <f>VLOOKUP(C237,'SINAPI ABRIL2023'!A:E,5,0)</f>
        <v>27,07</v>
      </c>
      <c r="H237" s="211">
        <f t="shared" si="6"/>
        <v>676.75</v>
      </c>
    </row>
    <row r="238" spans="2:8" x14ac:dyDescent="0.3">
      <c r="B238" s="207">
        <f t="shared" si="7"/>
        <v>234</v>
      </c>
      <c r="C238" s="208">
        <v>11674</v>
      </c>
      <c r="D238" s="281" t="str">
        <f>VLOOKUP(C238,'SINAPI ABRIL2023'!A:E,2,0)</f>
        <v xml:space="preserve">REGISTRO DE ESFERA, PVC, COM VOLANTE, VS, SOLDAVEL, DN 25 MM, COM CORPO DIVIDIDO                                                                                                                                                                                                                                                                                                                                                                                                                          </v>
      </c>
      <c r="E238" s="208" t="str">
        <f>VLOOKUP(C238,'SINAPI ABRIL2023'!A:E,3,0)</f>
        <v xml:space="preserve">UN    </v>
      </c>
      <c r="F238" s="210">
        <v>10</v>
      </c>
      <c r="G238" s="214" t="str">
        <f>VLOOKUP(C238,'SINAPI ABRIL2023'!A:E,5,0)</f>
        <v>34,86</v>
      </c>
      <c r="H238" s="211">
        <f t="shared" si="6"/>
        <v>348.6</v>
      </c>
    </row>
    <row r="239" spans="2:8" x14ac:dyDescent="0.3">
      <c r="B239" s="207">
        <f t="shared" si="7"/>
        <v>235</v>
      </c>
      <c r="C239" s="208">
        <v>11675</v>
      </c>
      <c r="D239" s="281" t="str">
        <f>VLOOKUP(C239,'SINAPI ABRIL2023'!A:E,2,0)</f>
        <v xml:space="preserve">REGISTRO DE ESFERA, PVC, COM VOLANTE, VS, SOLDAVEL, DN 32 MM, COM CORPO DIVIDIDO                                                                                                                                                                                                                                                                                                                                                                                                                          </v>
      </c>
      <c r="E239" s="208" t="str">
        <f>VLOOKUP(C239,'SINAPI ABRIL2023'!A:E,3,0)</f>
        <v xml:space="preserve">UN    </v>
      </c>
      <c r="F239" s="210">
        <v>5</v>
      </c>
      <c r="G239" s="214" t="str">
        <f>VLOOKUP(C239,'SINAPI ABRIL2023'!A:E,5,0)</f>
        <v>55,34</v>
      </c>
      <c r="H239" s="211">
        <f t="shared" si="6"/>
        <v>276.70000000000005</v>
      </c>
    </row>
    <row r="240" spans="2:8" x14ac:dyDescent="0.3">
      <c r="B240" s="207">
        <f t="shared" si="7"/>
        <v>236</v>
      </c>
      <c r="C240" s="208">
        <v>11677</v>
      </c>
      <c r="D240" s="281" t="str">
        <f>VLOOKUP(C240,'SINAPI ABRIL2023'!A:E,2,0)</f>
        <v xml:space="preserve">REGISTRO DE ESFERA, PVC, COM VOLANTE, VS, SOLDAVEL, DN 50 MM, COM CORPO DIVIDIDO                                                                                                                                                                                                                                                                                                                                                                                                                          </v>
      </c>
      <c r="E240" s="208" t="str">
        <f>VLOOKUP(C240,'SINAPI ABRIL2023'!A:E,3,0)</f>
        <v xml:space="preserve">UN    </v>
      </c>
      <c r="F240" s="210">
        <v>42</v>
      </c>
      <c r="G240" s="214" t="str">
        <f>VLOOKUP(C240,'SINAPI ABRIL2023'!A:E,5,0)</f>
        <v>76,44</v>
      </c>
      <c r="H240" s="211">
        <f t="shared" si="6"/>
        <v>3210.48</v>
      </c>
    </row>
    <row r="241" spans="2:8" x14ac:dyDescent="0.3">
      <c r="B241" s="207">
        <f t="shared" si="7"/>
        <v>237</v>
      </c>
      <c r="C241" s="208">
        <v>11678</v>
      </c>
      <c r="D241" s="281" t="str">
        <f>VLOOKUP(C241,'SINAPI ABRIL2023'!A:E,2,0)</f>
        <v xml:space="preserve">REGISTRO DE ESFERA, PVC, COM VOLANTE, VS, SOLDAVEL, DN 60 MM, COM CORPO DIVIDIDO                                                                                                                                                                                                                                                                                                                                                                                                                          </v>
      </c>
      <c r="E241" s="208" t="str">
        <f>VLOOKUP(C241,'SINAPI ABRIL2023'!A:E,3,0)</f>
        <v xml:space="preserve">UN    </v>
      </c>
      <c r="F241" s="210">
        <v>2</v>
      </c>
      <c r="G241" s="214" t="str">
        <f>VLOOKUP(C241,'SINAPI ABRIL2023'!A:E,5,0)</f>
        <v>139,99</v>
      </c>
      <c r="H241" s="211">
        <f t="shared" si="6"/>
        <v>279.98</v>
      </c>
    </row>
    <row r="242" spans="2:8" x14ac:dyDescent="0.3">
      <c r="B242" s="207">
        <f t="shared" si="7"/>
        <v>238</v>
      </c>
      <c r="C242" s="208">
        <v>11681</v>
      </c>
      <c r="D242" s="281" t="str">
        <f>VLOOKUP(C242,'SINAPI ABRIL2023'!A:E,2,0)</f>
        <v xml:space="preserve">ENGATE/RABICHO FLEXIVEL PLASTICO (PVC OU ABS) BRANCO 1/2 " X 40 CM                                                                                                                                                                                                                                                                                                                                                                                                                                        </v>
      </c>
      <c r="E242" s="208" t="str">
        <f>VLOOKUP(C242,'SINAPI ABRIL2023'!A:E,3,0)</f>
        <v xml:space="preserve">UN    </v>
      </c>
      <c r="F242" s="210">
        <v>197</v>
      </c>
      <c r="G242" s="214" t="str">
        <f>VLOOKUP(C242,'SINAPI ABRIL2023'!A:E,5,0)</f>
        <v>6,83</v>
      </c>
      <c r="H242" s="211">
        <f t="shared" si="6"/>
        <v>1345.51</v>
      </c>
    </row>
    <row r="243" spans="2:8" x14ac:dyDescent="0.3">
      <c r="B243" s="207">
        <f t="shared" si="7"/>
        <v>239</v>
      </c>
      <c r="C243" s="208">
        <v>11712</v>
      </c>
      <c r="D243" s="281" t="str">
        <f>VLOOKUP(C243,'SINAPI ABRIL2023'!A:E,2,0)</f>
        <v xml:space="preserve">CAIXA SIFONADA, PVC, 150 X 150 X 50 MM, COM GRELHA QUADRADA, BRANCA (NBR 5688)                                                                                                                                                                                                                                                                                                                                                                                                                            </v>
      </c>
      <c r="E243" s="208" t="str">
        <f>VLOOKUP(C243,'SINAPI ABRIL2023'!A:E,3,0)</f>
        <v xml:space="preserve">UN    </v>
      </c>
      <c r="F243" s="210">
        <v>25</v>
      </c>
      <c r="G243" s="214" t="str">
        <f>VLOOKUP(C243,'SINAPI ABRIL2023'!A:E,5,0)</f>
        <v>61,40</v>
      </c>
      <c r="H243" s="211">
        <f t="shared" si="6"/>
        <v>1535</v>
      </c>
    </row>
    <row r="244" spans="2:8" x14ac:dyDescent="0.3">
      <c r="B244" s="207">
        <f t="shared" si="7"/>
        <v>240</v>
      </c>
      <c r="C244" s="208">
        <v>11732</v>
      </c>
      <c r="D244" s="281" t="str">
        <f>VLOOKUP(C244,'SINAPI ABRIL2023'!A:E,2,0)</f>
        <v xml:space="preserve">GRELHA FIXA, PVC CROMADA, REDONDA, 150 MM, PARA RALOS E CAIXAS                                                                                                                                                                                                                                                                                                                                                                                                                                            </v>
      </c>
      <c r="E244" s="208" t="str">
        <f>VLOOKUP(C244,'SINAPI ABRIL2023'!A:E,3,0)</f>
        <v xml:space="preserve">UN    </v>
      </c>
      <c r="F244" s="210">
        <v>335</v>
      </c>
      <c r="G244" s="214" t="str">
        <f>VLOOKUP(C244,'SINAPI ABRIL2023'!A:E,5,0)</f>
        <v>36,75</v>
      </c>
      <c r="H244" s="211">
        <f t="shared" si="6"/>
        <v>12311.25</v>
      </c>
    </row>
    <row r="245" spans="2:8" x14ac:dyDescent="0.3">
      <c r="B245" s="207">
        <f t="shared" si="7"/>
        <v>241</v>
      </c>
      <c r="C245" s="208">
        <v>11738</v>
      </c>
      <c r="D245" s="281" t="str">
        <f>VLOOKUP(C245,'SINAPI ABRIL2023'!A:E,2,0)</f>
        <v xml:space="preserve">PROLONGAMENTO / PROLONGADOR PARA CAIXA SIFONADA, PVC, 150 MM X 200 MM (NBR 5688)                                                                                                                                                                                                                                                                                                                                                                                                                          </v>
      </c>
      <c r="E245" s="208" t="str">
        <f>VLOOKUP(C245,'SINAPI ABRIL2023'!A:E,3,0)</f>
        <v xml:space="preserve">UN    </v>
      </c>
      <c r="F245" s="210">
        <v>25</v>
      </c>
      <c r="G245" s="214" t="str">
        <f>VLOOKUP(C245,'SINAPI ABRIL2023'!A:E,5,0)</f>
        <v>23,09</v>
      </c>
      <c r="H245" s="211">
        <f t="shared" si="6"/>
        <v>577.25</v>
      </c>
    </row>
    <row r="246" spans="2:8" ht="33" x14ac:dyDescent="0.3">
      <c r="B246" s="207">
        <f t="shared" si="7"/>
        <v>242</v>
      </c>
      <c r="C246" s="208">
        <v>11762</v>
      </c>
      <c r="D246" s="281" t="str">
        <f>VLOOKUP(C246,'SINAPI ABRIL2023'!A:E,2,0)</f>
        <v xml:space="preserve">TORNEIRA METALICA CROMADA PARA JARDIM / TANQUE, COM BICO PLASTICO, CANO LONGO, DE PAREDE, PADRAO POPULAR / USO GERAL , 1/2 " OU 3/4 " (REF 1153 / 1130)                                                                                                                                                                                                                                                                                                                                                   </v>
      </c>
      <c r="E246" s="208" t="str">
        <f>VLOOKUP(C246,'SINAPI ABRIL2023'!A:E,3,0)</f>
        <v xml:space="preserve">UN    </v>
      </c>
      <c r="F246" s="210">
        <v>40</v>
      </c>
      <c r="G246" s="214" t="str">
        <f>VLOOKUP(C246,'SINAPI ABRIL2023'!A:E,5,0)</f>
        <v>48,47</v>
      </c>
      <c r="H246" s="211">
        <f t="shared" si="6"/>
        <v>1938.8</v>
      </c>
    </row>
    <row r="247" spans="2:8" ht="33" x14ac:dyDescent="0.3">
      <c r="B247" s="207">
        <f t="shared" si="7"/>
        <v>243</v>
      </c>
      <c r="C247" s="208">
        <v>11773</v>
      </c>
      <c r="D247" s="281" t="str">
        <f>VLOOKUP(C247,'SINAPI ABRIL2023'!A:E,2,0)</f>
        <v xml:space="preserve">TORNEIRA METALICA CROMADA DE PAREDE, PARA COZINHA, BICA MOVEL, COM AREJADOR, 1/2 " OU 3/4 " (REF 1167 / 1168)                                                                                                                                                                                                                                                                                                                                                                                             </v>
      </c>
      <c r="E247" s="208" t="str">
        <f>VLOOKUP(C247,'SINAPI ABRIL2023'!A:E,3,0)</f>
        <v xml:space="preserve">UN    </v>
      </c>
      <c r="F247" s="210">
        <v>7</v>
      </c>
      <c r="G247" s="214" t="str">
        <f>VLOOKUP(C247,'SINAPI ABRIL2023'!A:E,5,0)</f>
        <v>102,19</v>
      </c>
      <c r="H247" s="211">
        <f t="shared" si="6"/>
        <v>715.32999999999993</v>
      </c>
    </row>
    <row r="248" spans="2:8" x14ac:dyDescent="0.3">
      <c r="B248" s="207">
        <f t="shared" si="7"/>
        <v>244</v>
      </c>
      <c r="C248" s="208">
        <v>11781</v>
      </c>
      <c r="D248" s="281" t="str">
        <f>VLOOKUP(C248,'SINAPI ABRIL2023'!A:E,2,0)</f>
        <v xml:space="preserve">VALVULA DE DESCARGA METALICA, BASE 1 1/4 " E ACABAMENTO METALICO CROMADO                                                                                                                                                                                                                                                                                                                                                                                                                                  </v>
      </c>
      <c r="E248" s="208" t="str">
        <f>VLOOKUP(C248,'SINAPI ABRIL2023'!A:E,3,0)</f>
        <v xml:space="preserve">UN    </v>
      </c>
      <c r="F248" s="210">
        <v>25</v>
      </c>
      <c r="G248" s="214" t="str">
        <f>VLOOKUP(C248,'SINAPI ABRIL2023'!A:E,5,0)</f>
        <v>247,98</v>
      </c>
      <c r="H248" s="211">
        <f t="shared" si="6"/>
        <v>6199.5</v>
      </c>
    </row>
    <row r="249" spans="2:8" ht="33" x14ac:dyDescent="0.3">
      <c r="B249" s="207">
        <f t="shared" si="7"/>
        <v>245</v>
      </c>
      <c r="C249" s="208">
        <v>11821</v>
      </c>
      <c r="D249" s="281" t="str">
        <f>VLOOKUP(C249,'SINAPI ABRIL2023'!A:E,2,0)</f>
        <v xml:space="preserve">CONECTOR METALICO TIPO PARAFUSO FENDIDO (SPLIT BOLT), COM SEPARADOR DE CABOS BIMETALICOS, PARA CABOS ATE 25 MM2                                                                                                                                                                                                                                                                                                                                                                                           </v>
      </c>
      <c r="E249" s="208" t="str">
        <f>VLOOKUP(C249,'SINAPI ABRIL2023'!A:E,3,0)</f>
        <v xml:space="preserve">UN    </v>
      </c>
      <c r="F249" s="210">
        <v>25</v>
      </c>
      <c r="G249" s="214" t="str">
        <f>VLOOKUP(C249,'SINAPI ABRIL2023'!A:E,5,0)</f>
        <v>10,41</v>
      </c>
      <c r="H249" s="211">
        <f t="shared" ref="H249:H309" si="8">F249*G249</f>
        <v>260.25</v>
      </c>
    </row>
    <row r="250" spans="2:8" x14ac:dyDescent="0.3">
      <c r="B250" s="207">
        <f t="shared" si="7"/>
        <v>246</v>
      </c>
      <c r="C250" s="208">
        <v>11854</v>
      </c>
      <c r="D250" s="281" t="str">
        <f>VLOOKUP(C250,'SINAPI ABRIL2023'!A:E,2,0)</f>
        <v xml:space="preserve">CONECTOR METALICO TIPO PARAFUSO FENDIDO (SPLIT BOLT), PARA CABOS ATE 35 MM2                                                                                                                                                                                                                                                                                                                                                                                                                               </v>
      </c>
      <c r="E250" s="208" t="str">
        <f>VLOOKUP(C250,'SINAPI ABRIL2023'!A:E,3,0)</f>
        <v xml:space="preserve">UN    </v>
      </c>
      <c r="F250" s="210">
        <v>25</v>
      </c>
      <c r="G250" s="214" t="str">
        <f>VLOOKUP(C250,'SINAPI ABRIL2023'!A:E,5,0)</f>
        <v>10,56</v>
      </c>
      <c r="H250" s="211">
        <f t="shared" si="8"/>
        <v>264</v>
      </c>
    </row>
    <row r="251" spans="2:8" x14ac:dyDescent="0.3">
      <c r="B251" s="207">
        <f t="shared" si="7"/>
        <v>247</v>
      </c>
      <c r="C251" s="208">
        <v>11855</v>
      </c>
      <c r="D251" s="281" t="str">
        <f>VLOOKUP(C251,'SINAPI ABRIL2023'!A:E,2,0)</f>
        <v xml:space="preserve">CONECTOR METALICO TIPO PARAFUSO FENDIDO (SPLIT BOLT), PARA CABOS ATE 70 MM2                                                                                                                                                                                                                                                                                                                                                                                                                               </v>
      </c>
      <c r="E251" s="208" t="str">
        <f>VLOOKUP(C251,'SINAPI ABRIL2023'!A:E,3,0)</f>
        <v xml:space="preserve">UN    </v>
      </c>
      <c r="F251" s="210">
        <v>25</v>
      </c>
      <c r="G251" s="214" t="str">
        <f>VLOOKUP(C251,'SINAPI ABRIL2023'!A:E,5,0)</f>
        <v>22,12</v>
      </c>
      <c r="H251" s="211">
        <f t="shared" si="8"/>
        <v>553</v>
      </c>
    </row>
    <row r="252" spans="2:8" x14ac:dyDescent="0.3">
      <c r="B252" s="207">
        <f t="shared" si="7"/>
        <v>248</v>
      </c>
      <c r="C252" s="208">
        <v>11856</v>
      </c>
      <c r="D252" s="281" t="str">
        <f>VLOOKUP(C252,'SINAPI ABRIL2023'!A:E,2,0)</f>
        <v xml:space="preserve">CONECTOR METALICO TIPO PARAFUSO FENDIDO (SPLIT BOLT), PARA CABOS ATE 10 MM2                                                                                                                                                                                                                                                                                                                                                                                                                               </v>
      </c>
      <c r="E252" s="208" t="str">
        <f>VLOOKUP(C252,'SINAPI ABRIL2023'!A:E,3,0)</f>
        <v xml:space="preserve">UN    </v>
      </c>
      <c r="F252" s="210">
        <v>25</v>
      </c>
      <c r="G252" s="214" t="str">
        <f>VLOOKUP(C252,'SINAPI ABRIL2023'!A:E,5,0)</f>
        <v>6,82</v>
      </c>
      <c r="H252" s="211">
        <f t="shared" si="8"/>
        <v>170.5</v>
      </c>
    </row>
    <row r="253" spans="2:8" x14ac:dyDescent="0.3">
      <c r="B253" s="207">
        <f t="shared" si="7"/>
        <v>249</v>
      </c>
      <c r="C253" s="208">
        <v>11857</v>
      </c>
      <c r="D253" s="281" t="str">
        <f>VLOOKUP(C253,'SINAPI ABRIL2023'!A:E,2,0)</f>
        <v xml:space="preserve">CONECTOR METALICO TIPO PARAFUSO FENDIDO (SPLIT BOLT), PARA CABOS ATE 120 MM2                                                                                                                                                                                                                                                                                                                                                                                                                              </v>
      </c>
      <c r="E253" s="208" t="str">
        <f>VLOOKUP(C253,'SINAPI ABRIL2023'!A:E,3,0)</f>
        <v xml:space="preserve">UN    </v>
      </c>
      <c r="F253" s="210">
        <v>25</v>
      </c>
      <c r="G253" s="214" t="str">
        <f>VLOOKUP(C253,'SINAPI ABRIL2023'!A:E,5,0)</f>
        <v>35,89</v>
      </c>
      <c r="H253" s="211">
        <f t="shared" si="8"/>
        <v>897.25</v>
      </c>
    </row>
    <row r="254" spans="2:8" x14ac:dyDescent="0.3">
      <c r="B254" s="207">
        <f t="shared" si="7"/>
        <v>250</v>
      </c>
      <c r="C254" s="208">
        <v>11858</v>
      </c>
      <c r="D254" s="281" t="str">
        <f>VLOOKUP(C254,'SINAPI ABRIL2023'!A:E,2,0)</f>
        <v xml:space="preserve">CONECTOR METALICO TIPO PARAFUSO FENDIDO (SPLIT BOLT), PARA CABOS ATE 150 MM2                                                                                                                                                                                                                                                                                                                                                                                                                              </v>
      </c>
      <c r="E254" s="208" t="str">
        <f>VLOOKUP(C254,'SINAPI ABRIL2023'!A:E,3,0)</f>
        <v xml:space="preserve">UN    </v>
      </c>
      <c r="F254" s="210">
        <v>25</v>
      </c>
      <c r="G254" s="214" t="str">
        <f>VLOOKUP(C254,'SINAPI ABRIL2023'!A:E,5,0)</f>
        <v>44,55</v>
      </c>
      <c r="H254" s="211">
        <f t="shared" si="8"/>
        <v>1113.75</v>
      </c>
    </row>
    <row r="255" spans="2:8" x14ac:dyDescent="0.3">
      <c r="B255" s="207">
        <f t="shared" si="7"/>
        <v>251</v>
      </c>
      <c r="C255" s="208">
        <v>11859</v>
      </c>
      <c r="D255" s="281" t="str">
        <f>VLOOKUP(C255,'SINAPI ABRIL2023'!A:E,2,0)</f>
        <v xml:space="preserve">CONECTOR METALICO TIPO PARAFUSO FENDIDO (SPLIT BOLT), PARA CABOS ATE 185 MM2                                                                                                                                                                                                                                                                                                                                                                                                                              </v>
      </c>
      <c r="E255" s="208" t="str">
        <f>VLOOKUP(C255,'SINAPI ABRIL2023'!A:E,3,0)</f>
        <v xml:space="preserve">UN    </v>
      </c>
      <c r="F255" s="210">
        <v>25</v>
      </c>
      <c r="G255" s="214" t="str">
        <f>VLOOKUP(C255,'SINAPI ABRIL2023'!A:E,5,0)</f>
        <v>60,61</v>
      </c>
      <c r="H255" s="211">
        <f t="shared" si="8"/>
        <v>1515.25</v>
      </c>
    </row>
    <row r="256" spans="2:8" x14ac:dyDescent="0.3">
      <c r="B256" s="207">
        <f t="shared" si="7"/>
        <v>252</v>
      </c>
      <c r="C256" s="208">
        <v>11862</v>
      </c>
      <c r="D256" s="281" t="str">
        <f>VLOOKUP(C256,'SINAPI ABRIL2023'!A:E,2,0)</f>
        <v xml:space="preserve">CONECTOR METALICO TIPO PARAFUSO FENDIDO (SPLIT BOLT), PARA CABOS ATE 50 MM2                                                                                                                                                                                                                                                                                                                                                                                                                               </v>
      </c>
      <c r="E256" s="208" t="str">
        <f>VLOOKUP(C256,'SINAPI ABRIL2023'!A:E,3,0)</f>
        <v xml:space="preserve">UN    </v>
      </c>
      <c r="F256" s="210">
        <v>25</v>
      </c>
      <c r="G256" s="214" t="str">
        <f>VLOOKUP(C256,'SINAPI ABRIL2023'!A:E,5,0)</f>
        <v>14,82</v>
      </c>
      <c r="H256" s="211">
        <f t="shared" si="8"/>
        <v>370.5</v>
      </c>
    </row>
    <row r="257" spans="2:8" x14ac:dyDescent="0.3">
      <c r="B257" s="207">
        <f t="shared" si="7"/>
        <v>253</v>
      </c>
      <c r="C257" s="208">
        <v>11863</v>
      </c>
      <c r="D257" s="281" t="str">
        <f>VLOOKUP(C257,'SINAPI ABRIL2023'!A:E,2,0)</f>
        <v xml:space="preserve">CONECTOR METALICO TIPO PARAFUSO FENDIDO (SPLIT BOLT), PARA CABOS ATE 6 MM2                                                                                                                                                                                                                                                                                                                                                                                                                                </v>
      </c>
      <c r="E257" s="208" t="str">
        <f>VLOOKUP(C257,'SINAPI ABRIL2023'!A:E,3,0)</f>
        <v xml:space="preserve">UN    </v>
      </c>
      <c r="F257" s="210">
        <v>25</v>
      </c>
      <c r="G257" s="214" t="str">
        <f>VLOOKUP(C257,'SINAPI ABRIL2023'!A:E,5,0)</f>
        <v>5,98</v>
      </c>
      <c r="H257" s="211">
        <f t="shared" si="8"/>
        <v>149.5</v>
      </c>
    </row>
    <row r="258" spans="2:8" x14ac:dyDescent="0.3">
      <c r="B258" s="207">
        <f t="shared" si="7"/>
        <v>254</v>
      </c>
      <c r="C258" s="208">
        <v>11864</v>
      </c>
      <c r="D258" s="281" t="str">
        <f>VLOOKUP(C258,'SINAPI ABRIL2023'!A:E,2,0)</f>
        <v xml:space="preserve">CONECTOR METALICO TIPO PARAFUSO FENDIDO (SPLIT BOLT), PARA CABOS ATE 95 MM2                                                                                                                                                                                                                                                                                                                                                                                                                               </v>
      </c>
      <c r="E258" s="208" t="str">
        <f>VLOOKUP(C258,'SINAPI ABRIL2023'!A:E,3,0)</f>
        <v xml:space="preserve">UN    </v>
      </c>
      <c r="F258" s="210">
        <v>25</v>
      </c>
      <c r="G258" s="214" t="str">
        <f>VLOOKUP(C258,'SINAPI ABRIL2023'!A:E,5,0)</f>
        <v>33,44</v>
      </c>
      <c r="H258" s="211">
        <f t="shared" si="8"/>
        <v>836</v>
      </c>
    </row>
    <row r="259" spans="2:8" ht="33" x14ac:dyDescent="0.3">
      <c r="B259" s="207">
        <f t="shared" si="7"/>
        <v>255</v>
      </c>
      <c r="C259" s="208">
        <v>11881</v>
      </c>
      <c r="D259" s="281" t="str">
        <f>VLOOKUP(C259,'SINAPI ABRIL2023'!A:E,2,0)</f>
        <v xml:space="preserve">CAIXA DE GORDURA CILINDRICA EM CONCRETO SIMPLES,  PRE-MOLDADA, COM DIAMETRO DE 40 CM E ALTURA DE 45 CM, COM TAMPA                                                                                                                                                                                                                                                                                                                                                                                         </v>
      </c>
      <c r="E259" s="208" t="str">
        <f>VLOOKUP(C259,'SINAPI ABRIL2023'!A:E,3,0)</f>
        <v xml:space="preserve">UN    </v>
      </c>
      <c r="F259" s="210">
        <v>25</v>
      </c>
      <c r="G259" s="214" t="str">
        <f>VLOOKUP(C259,'SINAPI ABRIL2023'!A:E,5,0)</f>
        <v>158,15</v>
      </c>
      <c r="H259" s="211">
        <f t="shared" si="8"/>
        <v>3953.75</v>
      </c>
    </row>
    <row r="260" spans="2:8" x14ac:dyDescent="0.3">
      <c r="B260" s="207">
        <f t="shared" si="7"/>
        <v>256</v>
      </c>
      <c r="C260" s="208">
        <v>11963</v>
      </c>
      <c r="D260" s="281" t="str">
        <f>VLOOKUP(C260,'SINAPI ABRIL2023'!A:E,2,0)</f>
        <v xml:space="preserve">PARAFUSO DE ACO TIPO CHUMBADOR PARABOLT, DIAMETRO 1/2", COMPRIMENTO 75 MM                                                                                                                                                                                                                                                                                                                                                                                                                                 </v>
      </c>
      <c r="E260" s="208" t="str">
        <f>VLOOKUP(C260,'SINAPI ABRIL2023'!A:E,3,0)</f>
        <v xml:space="preserve">UN    </v>
      </c>
      <c r="F260" s="210">
        <v>75</v>
      </c>
      <c r="G260" s="214" t="str">
        <f>VLOOKUP(C260,'SINAPI ABRIL2023'!A:E,5,0)</f>
        <v>10,10</v>
      </c>
      <c r="H260" s="211">
        <f t="shared" si="8"/>
        <v>757.5</v>
      </c>
    </row>
    <row r="261" spans="2:8" x14ac:dyDescent="0.3">
      <c r="B261" s="207">
        <f t="shared" si="7"/>
        <v>257</v>
      </c>
      <c r="C261" s="208">
        <v>11977</v>
      </c>
      <c r="D261" s="281" t="str">
        <f>VLOOKUP(C261,'SINAPI ABRIL2023'!A:E,2,0)</f>
        <v xml:space="preserve">CHUMBADOR DE ACO, DIAMETRO 1/2", COMPRIMENTO 75 MM                                                                                                                                                                                                                                                                                                                                                                                                                                                        </v>
      </c>
      <c r="E261" s="208" t="str">
        <f>VLOOKUP(C261,'SINAPI ABRIL2023'!A:E,3,0)</f>
        <v xml:space="preserve">UN    </v>
      </c>
      <c r="F261" s="210">
        <v>25</v>
      </c>
      <c r="G261" s="214" t="str">
        <f>VLOOKUP(C261,'SINAPI ABRIL2023'!A:E,5,0)</f>
        <v>11,44</v>
      </c>
      <c r="H261" s="211">
        <f t="shared" si="8"/>
        <v>286</v>
      </c>
    </row>
    <row r="262" spans="2:8" x14ac:dyDescent="0.3">
      <c r="B262" s="207">
        <f t="shared" si="7"/>
        <v>258</v>
      </c>
      <c r="C262" s="208">
        <v>12008</v>
      </c>
      <c r="D262" s="281" t="str">
        <f>VLOOKUP(C262,'SINAPI ABRIL2023'!A:E,2,0)</f>
        <v xml:space="preserve">CONDULETE DE ALUMINIO TIPO TB, PARA ELETRODUTO ROSCAVEL DE 3", COM TAMPA CEGA                                                                                                                                                                                                                                                                                                                                                                                                                             </v>
      </c>
      <c r="E262" s="208" t="str">
        <f>VLOOKUP(C262,'SINAPI ABRIL2023'!A:E,3,0)</f>
        <v xml:space="preserve">UN    </v>
      </c>
      <c r="F262" s="210">
        <v>25</v>
      </c>
      <c r="G262" s="214" t="str">
        <f>VLOOKUP(C262,'SINAPI ABRIL2023'!A:E,5,0)</f>
        <v>109,56</v>
      </c>
      <c r="H262" s="211">
        <f t="shared" si="8"/>
        <v>2739</v>
      </c>
    </row>
    <row r="263" spans="2:8" x14ac:dyDescent="0.3">
      <c r="B263" s="207">
        <f t="shared" ref="B263:B326" si="9">B262+1</f>
        <v>259</v>
      </c>
      <c r="C263" s="208">
        <v>12216</v>
      </c>
      <c r="D263" s="281" t="str">
        <f>VLOOKUP(C263,'SINAPI ABRIL2023'!A:E,2,0)</f>
        <v xml:space="preserve">LAMPADA VAPOR DE SODIO OVOIDE 150 W (BASE E40)                                                                                                                                                                                                                                                                                                                                                                                                                                                            </v>
      </c>
      <c r="E263" s="208" t="str">
        <f>VLOOKUP(C263,'SINAPI ABRIL2023'!A:E,3,0)</f>
        <v xml:space="preserve">UN    </v>
      </c>
      <c r="F263" s="210">
        <v>125</v>
      </c>
      <c r="G263" s="214" t="str">
        <f>VLOOKUP(C263,'SINAPI ABRIL2023'!A:E,5,0)</f>
        <v>52,14</v>
      </c>
      <c r="H263" s="211">
        <f t="shared" si="8"/>
        <v>6517.5</v>
      </c>
    </row>
    <row r="264" spans="2:8" ht="49.5" x14ac:dyDescent="0.3">
      <c r="B264" s="207">
        <f t="shared" si="9"/>
        <v>260</v>
      </c>
      <c r="C264" s="208">
        <v>12273</v>
      </c>
      <c r="D264" s="281" t="str">
        <f>VLOOKUP(C264,'SINAPI ABRIL2023'!A:E,2,0)</f>
        <v xml:space="preserve">PROJETOR RETANGULAR FECHADO PARA LAMPADA VAPOR DE MERCURIO/SODIO 250 W A 500 W, CABECEIRAS EM ALUMINIO FUNDIDO, CORPO EM ALUMINIO ANODIZADO, PARA LAMPADA E40 FECHAMENTO EM VIDRO TEMPERADO.                                                                                                                                                                                                                                                                                                              </v>
      </c>
      <c r="E264" s="208" t="str">
        <f>VLOOKUP(C264,'SINAPI ABRIL2023'!A:E,3,0)</f>
        <v xml:space="preserve">UN    </v>
      </c>
      <c r="F264" s="210">
        <v>25</v>
      </c>
      <c r="G264" s="214" t="str">
        <f>VLOOKUP(C264,'SINAPI ABRIL2023'!A:E,5,0)</f>
        <v>108,30</v>
      </c>
      <c r="H264" s="211">
        <f t="shared" si="8"/>
        <v>2707.5</v>
      </c>
    </row>
    <row r="265" spans="2:8" x14ac:dyDescent="0.3">
      <c r="B265" s="207">
        <f t="shared" si="9"/>
        <v>261</v>
      </c>
      <c r="C265" s="208">
        <v>12294</v>
      </c>
      <c r="D265" s="281" t="str">
        <f>VLOOKUP(C265,'SINAPI ABRIL2023'!A:E,2,0)</f>
        <v xml:space="preserve">SOQUETE DE PORCELANA BASE E27, PARA USO AO TEMPO, PARA LAMPADAS                                                                                                                                                                                                                                                                                                                                                                                                                                           </v>
      </c>
      <c r="E265" s="208" t="str">
        <f>VLOOKUP(C265,'SINAPI ABRIL2023'!A:E,3,0)</f>
        <v xml:space="preserve">UN    </v>
      </c>
      <c r="F265" s="210">
        <v>372</v>
      </c>
      <c r="G265" s="214" t="str">
        <f>VLOOKUP(C265,'SINAPI ABRIL2023'!A:E,5,0)</f>
        <v>8,90</v>
      </c>
      <c r="H265" s="211">
        <f t="shared" si="8"/>
        <v>3310.8</v>
      </c>
    </row>
    <row r="266" spans="2:8" x14ac:dyDescent="0.3">
      <c r="B266" s="207">
        <f t="shared" si="9"/>
        <v>262</v>
      </c>
      <c r="C266" s="208">
        <v>12295</v>
      </c>
      <c r="D266" s="281" t="str">
        <f>VLOOKUP(C266,'SINAPI ABRIL2023'!A:E,2,0)</f>
        <v xml:space="preserve">SOQUETE DE BAQUELITE BASE E27, PARA LAMPADAS                                                                                                                                                                                                                                                                                                                                                                                                                                                              </v>
      </c>
      <c r="E266" s="208" t="str">
        <f>VLOOKUP(C266,'SINAPI ABRIL2023'!A:E,3,0)</f>
        <v xml:space="preserve">UN    </v>
      </c>
      <c r="F266" s="210">
        <v>25</v>
      </c>
      <c r="G266" s="214" t="str">
        <f>VLOOKUP(C266,'SINAPI ABRIL2023'!A:E,5,0)</f>
        <v>2,86</v>
      </c>
      <c r="H266" s="211">
        <f t="shared" si="8"/>
        <v>71.5</v>
      </c>
    </row>
    <row r="267" spans="2:8" x14ac:dyDescent="0.3">
      <c r="B267" s="207">
        <f t="shared" si="9"/>
        <v>263</v>
      </c>
      <c r="C267" s="208">
        <v>12296</v>
      </c>
      <c r="D267" s="281" t="str">
        <f>VLOOKUP(C267,'SINAPI ABRIL2023'!A:E,2,0)</f>
        <v xml:space="preserve">SOQUETE DE PORCELANA BASE E27, FIXO DE TETO, PARA LAMPADAS                                                                                                                                                                                                                                                                                                                                                                                                                                                </v>
      </c>
      <c r="E267" s="208" t="str">
        <f>VLOOKUP(C267,'SINAPI ABRIL2023'!A:E,3,0)</f>
        <v xml:space="preserve">UN    </v>
      </c>
      <c r="F267" s="210">
        <v>25</v>
      </c>
      <c r="G267" s="214" t="str">
        <f>VLOOKUP(C267,'SINAPI ABRIL2023'!A:E,5,0)</f>
        <v>3,70</v>
      </c>
      <c r="H267" s="211">
        <f t="shared" si="8"/>
        <v>92.5</v>
      </c>
    </row>
    <row r="268" spans="2:8" x14ac:dyDescent="0.3">
      <c r="B268" s="207">
        <f t="shared" si="9"/>
        <v>264</v>
      </c>
      <c r="C268" s="208">
        <v>12317</v>
      </c>
      <c r="D268" s="281" t="str">
        <f>VLOOKUP(C268,'SINAPI ABRIL2023'!A:E,2,0)</f>
        <v xml:space="preserve">REATOR P/ 1 LAMPADA VAPOR DE MERCURIO 250W USO EXT                                                                                                                                                                                                                                                                                                                                                                                                                                                        </v>
      </c>
      <c r="E268" s="208" t="str">
        <f>VLOOKUP(C268,'SINAPI ABRIL2023'!A:E,3,0)</f>
        <v xml:space="preserve">UN    </v>
      </c>
      <c r="F268" s="210">
        <v>25</v>
      </c>
      <c r="G268" s="214" t="str">
        <f>VLOOKUP(C268,'SINAPI ABRIL2023'!A:E,5,0)</f>
        <v>134,17</v>
      </c>
      <c r="H268" s="211">
        <f t="shared" si="8"/>
        <v>3354.2499999999995</v>
      </c>
    </row>
    <row r="269" spans="2:8" x14ac:dyDescent="0.3">
      <c r="B269" s="207">
        <f t="shared" si="9"/>
        <v>265</v>
      </c>
      <c r="C269" s="208">
        <v>12318</v>
      </c>
      <c r="D269" s="281" t="str">
        <f>VLOOKUP(C269,'SINAPI ABRIL2023'!A:E,2,0)</f>
        <v xml:space="preserve">REATOR P/ 1 LAMPADA VAPOR DE MERCURIO 400W USO EXT                                                                                                                                                                                                                                                                                                                                                                                                                                                        </v>
      </c>
      <c r="E269" s="208" t="str">
        <f>VLOOKUP(C269,'SINAPI ABRIL2023'!A:E,3,0)</f>
        <v xml:space="preserve">UN    </v>
      </c>
      <c r="F269" s="210">
        <v>25</v>
      </c>
      <c r="G269" s="214" t="str">
        <f>VLOOKUP(C269,'SINAPI ABRIL2023'!A:E,5,0)</f>
        <v>154,57</v>
      </c>
      <c r="H269" s="211">
        <f t="shared" si="8"/>
        <v>3864.25</v>
      </c>
    </row>
    <row r="270" spans="2:8" ht="33" x14ac:dyDescent="0.3">
      <c r="B270" s="207">
        <f t="shared" si="9"/>
        <v>266</v>
      </c>
      <c r="C270" s="208">
        <v>12613</v>
      </c>
      <c r="D270" s="281" t="str">
        <f>VLOOKUP(C270,'SINAPI ABRIL2023'!A:E,2,0)</f>
        <v xml:space="preserve">TUBO DE DESCARGA, TIPO BENGALA, PARA LIGACAO CAIXA DE DESCARGA - EMBUTIR, PVC, 40 MM X 150 CM                                                                                                                                                                                                                                                                                                                                                                                                             </v>
      </c>
      <c r="E270" s="208" t="str">
        <f>VLOOKUP(C270,'SINAPI ABRIL2023'!A:E,3,0)</f>
        <v xml:space="preserve">UN    </v>
      </c>
      <c r="F270" s="210">
        <v>2</v>
      </c>
      <c r="G270" s="214" t="str">
        <f>VLOOKUP(C270,'SINAPI ABRIL2023'!A:E,5,0)</f>
        <v>27,59</v>
      </c>
      <c r="H270" s="211">
        <f t="shared" si="8"/>
        <v>55.18</v>
      </c>
    </row>
    <row r="271" spans="2:8" ht="33" x14ac:dyDescent="0.3">
      <c r="B271" s="207">
        <f t="shared" si="9"/>
        <v>267</v>
      </c>
      <c r="C271" s="208">
        <v>12623</v>
      </c>
      <c r="D271" s="281" t="str">
        <f>VLOOKUP(C271,'SINAPI ABRIL2023'!A:E,2,0)</f>
        <v xml:space="preserve">CONDUTOR PLUVIAL, PVC, CIRCULAR, DIAMETRO ENTRE 80 E 100 MM, PARA DRENAGEM PLUVIAL PREDIAL                                                                                                                                                                                                                                                                                                                                                                                                                </v>
      </c>
      <c r="E271" s="208" t="str">
        <f>VLOOKUP(C271,'SINAPI ABRIL2023'!A:E,3,0)</f>
        <v xml:space="preserve">M     </v>
      </c>
      <c r="F271" s="210">
        <v>25</v>
      </c>
      <c r="G271" s="214" t="str">
        <f>VLOOKUP(C271,'SINAPI ABRIL2023'!A:E,5,0)</f>
        <v>48,23</v>
      </c>
      <c r="H271" s="211">
        <f t="shared" si="8"/>
        <v>1205.75</v>
      </c>
    </row>
    <row r="272" spans="2:8" x14ac:dyDescent="0.3">
      <c r="B272" s="207">
        <f t="shared" si="9"/>
        <v>268</v>
      </c>
      <c r="C272" s="208">
        <v>13294</v>
      </c>
      <c r="D272" s="281" t="str">
        <f>VLOOKUP(C272,'SINAPI ABRIL2023'!A:E,2,0)</f>
        <v xml:space="preserve">PARAFUSO ZINCADO, SEXTAVADO, COM ROSCA SOBERBA, DIAMETRO 3/8", COMPRIMENTO 80 MM                                                                                                                                                                                                                                                                                                                                                                                                                          </v>
      </c>
      <c r="E272" s="208" t="str">
        <f>VLOOKUP(C272,'SINAPI ABRIL2023'!A:E,3,0)</f>
        <v xml:space="preserve">UN    </v>
      </c>
      <c r="F272" s="210">
        <v>30</v>
      </c>
      <c r="G272" s="214" t="str">
        <f>VLOOKUP(C272,'SINAPI ABRIL2023'!A:E,5,0)</f>
        <v>1,60</v>
      </c>
      <c r="H272" s="211">
        <f t="shared" si="8"/>
        <v>48</v>
      </c>
    </row>
    <row r="273" spans="2:8" x14ac:dyDescent="0.3">
      <c r="B273" s="207">
        <f t="shared" si="9"/>
        <v>269</v>
      </c>
      <c r="C273" s="208">
        <v>13329</v>
      </c>
      <c r="D273" s="281" t="str">
        <f>VLOOKUP(C273,'SINAPI ABRIL2023'!A:E,2,0)</f>
        <v xml:space="preserve">SOQUETE DE PVC / TERMOPLASTICO BASE E27, COM RABICHO, PARA LAMPADAS                                                                                                                                                                                                                                                                                                                                                                                                                                       </v>
      </c>
      <c r="E273" s="208" t="str">
        <f>VLOOKUP(C273,'SINAPI ABRIL2023'!A:E,3,0)</f>
        <v xml:space="preserve">UN    </v>
      </c>
      <c r="F273" s="210">
        <v>435</v>
      </c>
      <c r="G273" s="214" t="str">
        <f>VLOOKUP(C273,'SINAPI ABRIL2023'!A:E,5,0)</f>
        <v>3,73</v>
      </c>
      <c r="H273" s="211">
        <f t="shared" si="8"/>
        <v>1622.55</v>
      </c>
    </row>
    <row r="274" spans="2:8" ht="49.5" x14ac:dyDescent="0.3">
      <c r="B274" s="207">
        <f t="shared" si="9"/>
        <v>270</v>
      </c>
      <c r="C274" s="208">
        <v>13390</v>
      </c>
      <c r="D274" s="281" t="str">
        <f>VLOOKUP(C274,'SINAPI ABRIL2023'!A:E,2,0)</f>
        <v xml:space="preserve">REFLETOR REDONDO EM ALUMINIO ANODIZADO PARA LAMPADA VAPOR DE MERCURIO/SODIO, CORPO EM ALUMINIO COM PINTURA EPOXI, PARA LAMPADA E-27 DE 300 W, COM SUPORTE REDONDO E ALCA REGULAVEL PARA FIXACAO.                                                                                                                                                                                                                                                                                                          </v>
      </c>
      <c r="E274" s="208" t="str">
        <f>VLOOKUP(C274,'SINAPI ABRIL2023'!A:E,3,0)</f>
        <v xml:space="preserve">UN    </v>
      </c>
      <c r="F274" s="210">
        <v>25</v>
      </c>
      <c r="G274" s="214" t="str">
        <f>VLOOKUP(C274,'SINAPI ABRIL2023'!A:E,5,0)</f>
        <v>141,99</v>
      </c>
      <c r="H274" s="211">
        <f t="shared" si="8"/>
        <v>3549.75</v>
      </c>
    </row>
    <row r="275" spans="2:8" ht="33" x14ac:dyDescent="0.3">
      <c r="B275" s="207">
        <f t="shared" si="9"/>
        <v>271</v>
      </c>
      <c r="C275" s="208">
        <v>13415</v>
      </c>
      <c r="D275" s="281" t="str">
        <f>VLOOKUP(C275,'SINAPI ABRIL2023'!A:E,2,0)</f>
        <v xml:space="preserve">TORNEIRA DE MESA/BANCADA, PARA LAVATORIO, FIXA, METALICA CROMADA, PADRAO POPULAR, 1/2 " OU 3/4 " (REF 1193)                                                                                                                                                                                                                                                                                                                                                                                               </v>
      </c>
      <c r="E275" s="208" t="str">
        <f>VLOOKUP(C275,'SINAPI ABRIL2023'!A:E,3,0)</f>
        <v xml:space="preserve">UN    </v>
      </c>
      <c r="F275" s="210">
        <v>5</v>
      </c>
      <c r="G275" s="214" t="str">
        <f>VLOOKUP(C275,'SINAPI ABRIL2023'!A:E,5,0)</f>
        <v>59,01</v>
      </c>
      <c r="H275" s="211">
        <f t="shared" si="8"/>
        <v>295.05</v>
      </c>
    </row>
    <row r="276" spans="2:8" ht="33" x14ac:dyDescent="0.3">
      <c r="B276" s="207">
        <f t="shared" si="9"/>
        <v>272</v>
      </c>
      <c r="C276" s="208">
        <v>13984</v>
      </c>
      <c r="D276" s="281" t="str">
        <f>VLOOKUP(C276,'SINAPI ABRIL2023'!A:E,2,0)</f>
        <v xml:space="preserve">TORNEIRA METALICA CROMADA, CANO CURTO, COM AREJADOR, SEM BICO PLASTICO, DE PAREDE, PARA USO GERAL, 1/2 " OU 3/4 " (REF 1152 / 1154)                                                                                                                                                                                                                                                                                                                                                                       </v>
      </c>
      <c r="E276" s="208" t="str">
        <f>VLOOKUP(C276,'SINAPI ABRIL2023'!A:E,3,0)</f>
        <v xml:space="preserve">UN    </v>
      </c>
      <c r="F276" s="210">
        <v>25</v>
      </c>
      <c r="G276" s="214" t="str">
        <f>VLOOKUP(C276,'SINAPI ABRIL2023'!A:E,5,0)</f>
        <v>59,65</v>
      </c>
      <c r="H276" s="211">
        <f t="shared" si="8"/>
        <v>1491.25</v>
      </c>
    </row>
    <row r="277" spans="2:8" ht="33" x14ac:dyDescent="0.3">
      <c r="B277" s="207">
        <f t="shared" si="9"/>
        <v>273</v>
      </c>
      <c r="C277" s="208">
        <v>13887</v>
      </c>
      <c r="D277" s="281" t="str">
        <f>VLOOKUP(C277,'SINAPI ABRIL2023'!A:E,2,0)</f>
        <v xml:space="preserve">DISCO DE CORTE DIAMANTADO SEGMENTADO PARA CONCRETO, DIAMETRO DE 350 MM, FURO DE 1 " (14 X 1 ")                                                                                                                                                                                                                                                                                                                                                                                                            </v>
      </c>
      <c r="E277" s="208" t="str">
        <f>VLOOKUP(C277,'SINAPI ABRIL2023'!A:E,3,0)</f>
        <v xml:space="preserve">UN    </v>
      </c>
      <c r="F277" s="210">
        <v>25</v>
      </c>
      <c r="G277" s="214" t="str">
        <f>VLOOKUP(C277,'SINAPI ABRIL2023'!A:E,5,0)</f>
        <v>563,48</v>
      </c>
      <c r="H277" s="211">
        <f t="shared" si="8"/>
        <v>14087</v>
      </c>
    </row>
    <row r="278" spans="2:8" x14ac:dyDescent="0.3">
      <c r="B278" s="207">
        <f t="shared" si="9"/>
        <v>274</v>
      </c>
      <c r="C278" s="208">
        <v>14052</v>
      </c>
      <c r="D278" s="281" t="str">
        <f>VLOOKUP(C278,'SINAPI ABRIL2023'!A:E,2,0)</f>
        <v xml:space="preserve">CONDULETE DE ALUMINIO TIPO B, PARA ELETRODUTO ROSCAVEL DE 1/2", COM TAMPA CEGA                                                                                                                                                                                                                                                                                                                                                                                                                            </v>
      </c>
      <c r="E278" s="208" t="str">
        <f>VLOOKUP(C278,'SINAPI ABRIL2023'!A:E,3,0)</f>
        <v xml:space="preserve">UN    </v>
      </c>
      <c r="F278" s="210">
        <v>25</v>
      </c>
      <c r="G278" s="214" t="str">
        <f>VLOOKUP(C278,'SINAPI ABRIL2023'!A:E,5,0)</f>
        <v>10,64</v>
      </c>
      <c r="H278" s="211">
        <f t="shared" si="8"/>
        <v>266</v>
      </c>
    </row>
    <row r="279" spans="2:8" x14ac:dyDescent="0.3">
      <c r="B279" s="207">
        <f t="shared" si="9"/>
        <v>275</v>
      </c>
      <c r="C279" s="208">
        <v>14053</v>
      </c>
      <c r="D279" s="281" t="str">
        <f>VLOOKUP(C279,'SINAPI ABRIL2023'!A:E,2,0)</f>
        <v xml:space="preserve">CONDULETE DE ALUMINIO TIPO B, PARA ELETRODUTO ROSCAVEL DE 3/4", COM TAMPA CEGA                                                                                                                                                                                                                                                                                                                                                                                                                            </v>
      </c>
      <c r="E279" s="208" t="str">
        <f>VLOOKUP(C279,'SINAPI ABRIL2023'!A:E,3,0)</f>
        <v xml:space="preserve">UN    </v>
      </c>
      <c r="F279" s="210">
        <v>7</v>
      </c>
      <c r="G279" s="214" t="str">
        <f>VLOOKUP(C279,'SINAPI ABRIL2023'!A:E,5,0)</f>
        <v>10,80</v>
      </c>
      <c r="H279" s="211">
        <f t="shared" si="8"/>
        <v>75.600000000000009</v>
      </c>
    </row>
    <row r="280" spans="2:8" x14ac:dyDescent="0.3">
      <c r="B280" s="207">
        <f t="shared" si="9"/>
        <v>276</v>
      </c>
      <c r="C280" s="208">
        <v>14054</v>
      </c>
      <c r="D280" s="281" t="str">
        <f>VLOOKUP(C280,'SINAPI ABRIL2023'!A:E,2,0)</f>
        <v xml:space="preserve">CONDULETE DE ALUMINIO TIPO B, PARA ELETRODUTO ROSCAVEL DE 1", COM TAMPA CEGA                                                                                                                                                                                                                                                                                                                                                                                                                              </v>
      </c>
      <c r="E280" s="208" t="str">
        <f>VLOOKUP(C280,'SINAPI ABRIL2023'!A:E,3,0)</f>
        <v xml:space="preserve">UN    </v>
      </c>
      <c r="F280" s="210">
        <v>25</v>
      </c>
      <c r="G280" s="214" t="str">
        <f>VLOOKUP(C280,'SINAPI ABRIL2023'!A:E,5,0)</f>
        <v>13,83</v>
      </c>
      <c r="H280" s="211">
        <f t="shared" si="8"/>
        <v>345.75</v>
      </c>
    </row>
    <row r="281" spans="2:8" x14ac:dyDescent="0.3">
      <c r="B281" s="207">
        <f t="shared" si="9"/>
        <v>277</v>
      </c>
      <c r="C281" s="208">
        <v>14152</v>
      </c>
      <c r="D281" s="281" t="str">
        <f>VLOOKUP(C281,'SINAPI ABRIL2023'!A:E,2,0)</f>
        <v xml:space="preserve">FITA METALICA PERFURADA, L = 17 MM, ROLO DE 30 M, CARGA RECOMENDADA = *19* KGF                                                                                                                                                                                                                                                                                                                                                                                                                            </v>
      </c>
      <c r="E281" s="208" t="str">
        <f>VLOOKUP(C281,'SINAPI ABRIL2023'!A:E,3,0)</f>
        <v xml:space="preserve">UN    </v>
      </c>
      <c r="F281" s="210">
        <v>2</v>
      </c>
      <c r="G281" s="214" t="str">
        <f>VLOOKUP(C281,'SINAPI ABRIL2023'!A:E,5,0)</f>
        <v>40,91</v>
      </c>
      <c r="H281" s="211">
        <f t="shared" si="8"/>
        <v>81.819999999999993</v>
      </c>
    </row>
    <row r="282" spans="2:8" ht="33" x14ac:dyDescent="0.3">
      <c r="B282" s="207">
        <f t="shared" si="9"/>
        <v>278</v>
      </c>
      <c r="C282" s="208">
        <v>14166</v>
      </c>
      <c r="D282" s="281" t="str">
        <f>VLOOKUP(C282,'SINAPI ABRIL2023'!A:E,2,0)</f>
        <v xml:space="preserve">POSTE CONICO CONTINUO EM ACO GALVANIZADO, RETO, ENGASTADO,  H = 7 M, DIAMETRO INFERIOR = *125* MM                                                                                                                                                                                                                                                                                                                                                                                                         </v>
      </c>
      <c r="E282" s="208" t="str">
        <f>VLOOKUP(C282,'SINAPI ABRIL2023'!A:E,3,0)</f>
        <v xml:space="preserve">UN    </v>
      </c>
      <c r="F282" s="210">
        <v>12</v>
      </c>
      <c r="G282" s="214" t="str">
        <f>VLOOKUP(C282,'SINAPI ABRIL2023'!A:E,5,0)</f>
        <v>1.465,88</v>
      </c>
      <c r="H282" s="211">
        <f t="shared" si="8"/>
        <v>17590.560000000001</v>
      </c>
    </row>
    <row r="283" spans="2:8" x14ac:dyDescent="0.3">
      <c r="B283" s="207">
        <f t="shared" si="9"/>
        <v>279</v>
      </c>
      <c r="C283" s="208">
        <v>14543</v>
      </c>
      <c r="D283" s="281" t="str">
        <f>VLOOKUP(C283,'SINAPI ABRIL2023'!A:E,2,0)</f>
        <v xml:space="preserve">SOQUETE DE PVC / TERMOPLASTICO BASE E27, COM CHAVE, PARA LAMPADAS                                                                                                                                                                                                                                                                                                                                                                                                                                         </v>
      </c>
      <c r="E283" s="208" t="str">
        <f>VLOOKUP(C283,'SINAPI ABRIL2023'!A:E,3,0)</f>
        <v xml:space="preserve">UN    </v>
      </c>
      <c r="F283" s="210">
        <v>25</v>
      </c>
      <c r="G283" s="214" t="str">
        <f>VLOOKUP(C283,'SINAPI ABRIL2023'!A:E,5,0)</f>
        <v>6,35</v>
      </c>
      <c r="H283" s="211">
        <f t="shared" si="8"/>
        <v>158.75</v>
      </c>
    </row>
    <row r="284" spans="2:8" x14ac:dyDescent="0.3">
      <c r="B284" s="207">
        <f t="shared" si="9"/>
        <v>280</v>
      </c>
      <c r="C284" s="208">
        <v>20047</v>
      </c>
      <c r="D284" s="281" t="str">
        <f>VLOOKUP(C284,'SINAPI ABRIL2023'!A:E,2,0)</f>
        <v xml:space="preserve">REDUCAO EXCENTRICA PVC, SERIE R, DN 150 X 100 MM, PARA ESGOTO PREDIAL                                                                                                                                                                                                                                                                                                                                                                                                                                     </v>
      </c>
      <c r="E284" s="208" t="str">
        <f>VLOOKUP(C284,'SINAPI ABRIL2023'!A:E,3,0)</f>
        <v xml:space="preserve">UN    </v>
      </c>
      <c r="F284" s="210">
        <v>50</v>
      </c>
      <c r="G284" s="214" t="str">
        <f>VLOOKUP(C284,'SINAPI ABRIL2023'!A:E,5,0)</f>
        <v>60,54</v>
      </c>
      <c r="H284" s="211">
        <f t="shared" si="8"/>
        <v>3027</v>
      </c>
    </row>
    <row r="285" spans="2:8" x14ac:dyDescent="0.3">
      <c r="B285" s="207">
        <f t="shared" si="9"/>
        <v>281</v>
      </c>
      <c r="C285" s="208">
        <v>20044</v>
      </c>
      <c r="D285" s="281" t="str">
        <f>VLOOKUP(C285,'SINAPI ABRIL2023'!A:E,2,0)</f>
        <v xml:space="preserve">REDUCAO EXCENTRICA PVC, DN 100 X 75 MM, PARA ESGOTO PREDIAL                                                                                                                                                                                                                                                                                                                                                                                                                                               </v>
      </c>
      <c r="E285" s="208" t="str">
        <f>VLOOKUP(C285,'SINAPI ABRIL2023'!A:E,3,0)</f>
        <v xml:space="preserve">UN    </v>
      </c>
      <c r="F285" s="210">
        <v>2</v>
      </c>
      <c r="G285" s="214" t="str">
        <f>VLOOKUP(C285,'SINAPI ABRIL2023'!A:E,5,0)</f>
        <v>11,40</v>
      </c>
      <c r="H285" s="211">
        <f t="shared" si="8"/>
        <v>22.8</v>
      </c>
    </row>
    <row r="286" spans="2:8" x14ac:dyDescent="0.3">
      <c r="B286" s="207">
        <f t="shared" si="9"/>
        <v>282</v>
      </c>
      <c r="C286" s="208">
        <v>20083</v>
      </c>
      <c r="D286" s="281" t="str">
        <f>VLOOKUP(C286,'SINAPI ABRIL2023'!A:E,2,0)</f>
        <v xml:space="preserve">SOLUCAO PREPARADORA / LIMPADORA PARA PVC, FRASCO COM 1000 CM3                                                                                                                                                                                                                                                                                                                                                                                                                                             </v>
      </c>
      <c r="E286" s="208" t="str">
        <f>VLOOKUP(C286,'SINAPI ABRIL2023'!A:E,3,0)</f>
        <v xml:space="preserve">UN    </v>
      </c>
      <c r="F286" s="210">
        <v>15</v>
      </c>
      <c r="G286" s="214" t="str">
        <f>VLOOKUP(C286,'SINAPI ABRIL2023'!A:E,5,0)</f>
        <v>77,93</v>
      </c>
      <c r="H286" s="211">
        <f t="shared" si="8"/>
        <v>1168.95</v>
      </c>
    </row>
    <row r="287" spans="2:8" x14ac:dyDescent="0.3">
      <c r="B287" s="207">
        <f t="shared" si="9"/>
        <v>283</v>
      </c>
      <c r="C287" s="208">
        <v>20086</v>
      </c>
      <c r="D287" s="281" t="str">
        <f>VLOOKUP(C287,'SINAPI ABRIL2023'!A:E,2,0)</f>
        <v xml:space="preserve">BUCHA DE REDUCAO DE PVC, SOLDAVEL, LONGA, 50 X 40 MM, PARA ESGOTO PREDIAL                                                                                                                                                                                                                                                                                                                                                                                                                                 </v>
      </c>
      <c r="E287" s="208" t="str">
        <f>VLOOKUP(C287,'SINAPI ABRIL2023'!A:E,3,0)</f>
        <v xml:space="preserve">UN    </v>
      </c>
      <c r="F287" s="210">
        <v>15</v>
      </c>
      <c r="G287" s="214" t="str">
        <f>VLOOKUP(C287,'SINAPI ABRIL2023'!A:E,5,0)</f>
        <v>3,38</v>
      </c>
      <c r="H287" s="211">
        <f t="shared" si="8"/>
        <v>50.699999999999996</v>
      </c>
    </row>
    <row r="288" spans="2:8" ht="49.5" x14ac:dyDescent="0.3">
      <c r="B288" s="207">
        <f t="shared" si="9"/>
        <v>284</v>
      </c>
      <c r="C288" s="208">
        <v>20193</v>
      </c>
      <c r="D288" s="281" t="str">
        <f>VLOOKUP(C288,'SINAPI ABRIL2023'!A:E,2,0)</f>
        <v xml:space="preserve">LOCACAO DE ANDAIME METALICO TIPO FACHADEIRO, LARGURA DE 1,20 M X ALTURA DE 2,0 M POR PAINEL, INCLUINDO DIAGONAIS EM X, BARRAS DE LIGACAO, SAPATAS E DEMAIS ITENS NECESSARIOS A MONTAGEM (NAO INCLUI INSTALACAO)                                                                                                                                                                                                                                                                                           </v>
      </c>
      <c r="E288" s="208" t="str">
        <f>VLOOKUP(C288,'SINAPI ABRIL2023'!A:E,3,0)</f>
        <v>M2XMES</v>
      </c>
      <c r="F288" s="210">
        <v>3281</v>
      </c>
      <c r="G288" s="214" t="str">
        <f>VLOOKUP(C288,'SINAPI ABRIL2023'!A:E,5,0)</f>
        <v>6,66</v>
      </c>
      <c r="H288" s="211">
        <f t="shared" si="8"/>
        <v>21851.46</v>
      </c>
    </row>
    <row r="289" spans="2:8" x14ac:dyDescent="0.3">
      <c r="B289" s="207">
        <f t="shared" si="9"/>
        <v>285</v>
      </c>
      <c r="C289" s="208">
        <v>20234</v>
      </c>
      <c r="D289" s="281" t="str">
        <f>VLOOKUP(C289,'SINAPI ABRIL2023'!A:E,2,0)</f>
        <v xml:space="preserve">TANQUE SIMPLES EM MARMORE SINTETICO SUSPENSO, CAPACIDADE *38* L, *60 X 60* CM                                                                                                                                                                                                                                                                                                                                                                                                                             </v>
      </c>
      <c r="E289" s="208" t="str">
        <f>VLOOKUP(C289,'SINAPI ABRIL2023'!A:E,3,0)</f>
        <v xml:space="preserve">UN    </v>
      </c>
      <c r="F289" s="210">
        <v>5</v>
      </c>
      <c r="G289" s="214" t="str">
        <f>VLOOKUP(C289,'SINAPI ABRIL2023'!A:E,5,0)</f>
        <v>238,52</v>
      </c>
      <c r="H289" s="211">
        <f t="shared" si="8"/>
        <v>1192.6000000000001</v>
      </c>
    </row>
    <row r="290" spans="2:8" x14ac:dyDescent="0.3">
      <c r="B290" s="207">
        <f t="shared" si="9"/>
        <v>286</v>
      </c>
      <c r="C290" s="208">
        <v>20247</v>
      </c>
      <c r="D290" s="281" t="str">
        <f>VLOOKUP(C290,'SINAPI ABRIL2023'!A:E,2,0)</f>
        <v xml:space="preserve">PREGO DE ACO POLIDO COM CABECA 15 X 15 (1 1/4 X 13)                                                                                                                                                                                                                                                                                                                                                                                                                                                       </v>
      </c>
      <c r="E290" s="208" t="str">
        <f>VLOOKUP(C290,'SINAPI ABRIL2023'!A:E,3,0)</f>
        <v xml:space="preserve">KG    </v>
      </c>
      <c r="F290" s="210">
        <v>5</v>
      </c>
      <c r="G290" s="214" t="str">
        <f>VLOOKUP(C290,'SINAPI ABRIL2023'!A:E,5,0)</f>
        <v>24,22</v>
      </c>
      <c r="H290" s="211">
        <f t="shared" si="8"/>
        <v>121.1</v>
      </c>
    </row>
    <row r="291" spans="2:8" x14ac:dyDescent="0.3">
      <c r="B291" s="207">
        <f t="shared" si="9"/>
        <v>287</v>
      </c>
      <c r="C291" s="208">
        <v>20259</v>
      </c>
      <c r="D291" s="281" t="str">
        <f>VLOOKUP(C291,'SINAPI ABRIL2023'!A:E,2,0)</f>
        <v xml:space="preserve">PERFIL DE BORRACHA EPDM MACICO *12 X 15* MM PARA ESQUADRIAS                                                                                                                                                                                                                                                                                                                                                                                                                                               </v>
      </c>
      <c r="E291" s="208" t="str">
        <f>VLOOKUP(C291,'SINAPI ABRIL2023'!A:E,3,0)</f>
        <v xml:space="preserve">M     </v>
      </c>
      <c r="F291" s="210">
        <v>25</v>
      </c>
      <c r="G291" s="214" t="str">
        <f>VLOOKUP(C291,'SINAPI ABRIL2023'!A:E,5,0)</f>
        <v>18,00</v>
      </c>
      <c r="H291" s="211">
        <f t="shared" si="8"/>
        <v>450</v>
      </c>
    </row>
    <row r="292" spans="2:8" x14ac:dyDescent="0.3">
      <c r="B292" s="207">
        <f t="shared" si="9"/>
        <v>288</v>
      </c>
      <c r="C292" s="208">
        <v>20271</v>
      </c>
      <c r="D292" s="281" t="str">
        <f>VLOOKUP(C292,'SINAPI ABRIL2023'!A:E,2,0)</f>
        <v xml:space="preserve">TANQUE DE LOUCA BRANCA, COM COLUNA, *30* L                                                                                                                                                                                                                                                                                                                                                                                                                                                                </v>
      </c>
      <c r="E292" s="208" t="str">
        <f>VLOOKUP(C292,'SINAPI ABRIL2023'!A:E,3,0)</f>
        <v xml:space="preserve">UN    </v>
      </c>
      <c r="F292" s="210">
        <v>7</v>
      </c>
      <c r="G292" s="214" t="str">
        <f>VLOOKUP(C292,'SINAPI ABRIL2023'!A:E,5,0)</f>
        <v>571,28</v>
      </c>
      <c r="H292" s="211">
        <f t="shared" si="8"/>
        <v>3998.96</v>
      </c>
    </row>
    <row r="293" spans="2:8" x14ac:dyDescent="0.3">
      <c r="B293" s="207">
        <f t="shared" si="9"/>
        <v>289</v>
      </c>
      <c r="C293" s="208">
        <v>21061</v>
      </c>
      <c r="D293" s="281" t="str">
        <f>VLOOKUP(C293,'SINAPI ABRIL2023'!A:E,2,0)</f>
        <v xml:space="preserve">RALO FOFO COM REQUADRO, QUADRADO 300 X 300 MM                                                                                                                                                                                                                                                                                                                                                                                                                                                             </v>
      </c>
      <c r="E293" s="208" t="str">
        <f>VLOOKUP(C293,'SINAPI ABRIL2023'!A:E,3,0)</f>
        <v xml:space="preserve">UN    </v>
      </c>
      <c r="F293" s="210">
        <v>25</v>
      </c>
      <c r="G293" s="214" t="str">
        <f>VLOOKUP(C293,'SINAPI ABRIL2023'!A:E,5,0)</f>
        <v>141,39</v>
      </c>
      <c r="H293" s="211">
        <f t="shared" si="8"/>
        <v>3534.7499999999995</v>
      </c>
    </row>
    <row r="294" spans="2:8" ht="33" x14ac:dyDescent="0.3">
      <c r="B294" s="207">
        <f t="shared" si="9"/>
        <v>290</v>
      </c>
      <c r="C294" s="208">
        <v>21071</v>
      </c>
      <c r="D294" s="281" t="str">
        <f>VLOOKUP(C294,'SINAPI ABRIL2023'!A:E,2,0)</f>
        <v xml:space="preserve">TAMPAO FOFO SIMPLES COM BASE, CLASSE A15 CARGA MAX 1,5 T, 400 X 400 MM (COM INSCRICAO EM RELEVO DO TIPO DE REDE)                                                                                                                                                                                                                                                                                                                                                                                          </v>
      </c>
      <c r="E294" s="208" t="str">
        <f>VLOOKUP(C294,'SINAPI ABRIL2023'!A:E,3,0)</f>
        <v xml:space="preserve">UN    </v>
      </c>
      <c r="F294" s="210">
        <v>67</v>
      </c>
      <c r="G294" s="214" t="str">
        <f>VLOOKUP(C294,'SINAPI ABRIL2023'!A:E,5,0)</f>
        <v>229,76</v>
      </c>
      <c r="H294" s="211">
        <f t="shared" si="8"/>
        <v>15393.92</v>
      </c>
    </row>
    <row r="295" spans="2:8" ht="33" x14ac:dyDescent="0.3">
      <c r="B295" s="207">
        <f t="shared" si="9"/>
        <v>291</v>
      </c>
      <c r="C295" s="208">
        <v>21112</v>
      </c>
      <c r="D295" s="281" t="str">
        <f>VLOOKUP(C295,'SINAPI ABRIL2023'!A:E,2,0)</f>
        <v xml:space="preserve">VALVULA DE DESCARGA EM METAL CROMADO PARA MICTORIO COM ACIONAMENTO POR PRESSAO E FECHAMENTO AUTOMATICO                                                                                                                                                                                                                                                                                                                                                                                                    </v>
      </c>
      <c r="E295" s="208" t="str">
        <f>VLOOKUP(C295,'SINAPI ABRIL2023'!A:E,3,0)</f>
        <v xml:space="preserve">UN    </v>
      </c>
      <c r="F295" s="210">
        <v>15</v>
      </c>
      <c r="G295" s="214" t="str">
        <f>VLOOKUP(C295,'SINAPI ABRIL2023'!A:E,5,0)</f>
        <v>263,49</v>
      </c>
      <c r="H295" s="211">
        <f t="shared" si="8"/>
        <v>3952.3500000000004</v>
      </c>
    </row>
    <row r="296" spans="2:8" x14ac:dyDescent="0.3">
      <c r="B296" s="207">
        <f t="shared" si="9"/>
        <v>292</v>
      </c>
      <c r="C296" s="208">
        <v>21123</v>
      </c>
      <c r="D296" s="281" t="str">
        <f>VLOOKUP(C296,'SINAPI ABRIL2023'!A:E,2,0)</f>
        <v xml:space="preserve">TUBO CPVC, SOLDAVEL, 15 MM, AGUA QUENTE PREDIAL (NBR 15884)                                                                                                                                                                                                                                                                                                                                                                                                                                               </v>
      </c>
      <c r="E296" s="208" t="str">
        <f>VLOOKUP(C296,'SINAPI ABRIL2023'!A:E,3,0)</f>
        <v xml:space="preserve">M     </v>
      </c>
      <c r="F296" s="210">
        <v>12</v>
      </c>
      <c r="G296" s="214" t="str">
        <f>VLOOKUP(C296,'SINAPI ABRIL2023'!A:E,5,0)</f>
        <v>9,17</v>
      </c>
      <c r="H296" s="211">
        <f t="shared" si="8"/>
        <v>110.03999999999999</v>
      </c>
    </row>
    <row r="297" spans="2:8" x14ac:dyDescent="0.3">
      <c r="B297" s="207">
        <f t="shared" si="9"/>
        <v>293</v>
      </c>
      <c r="C297" s="208">
        <v>21124</v>
      </c>
      <c r="D297" s="281" t="str">
        <f>VLOOKUP(C297,'SINAPI ABRIL2023'!A:E,2,0)</f>
        <v xml:space="preserve">TUBO CPVC, SOLDAVEL, 22 MM, AGUA QUENTE PREDIAL (NBR 15884)                                                                                                                                                                                                                                                                                                                                                                                                                                               </v>
      </c>
      <c r="E297" s="208" t="str">
        <f>VLOOKUP(C297,'SINAPI ABRIL2023'!A:E,3,0)</f>
        <v xml:space="preserve">M     </v>
      </c>
      <c r="F297" s="210">
        <v>12</v>
      </c>
      <c r="G297" s="214" t="str">
        <f>VLOOKUP(C297,'SINAPI ABRIL2023'!A:E,5,0)</f>
        <v>14,65</v>
      </c>
      <c r="H297" s="211">
        <f t="shared" si="8"/>
        <v>175.8</v>
      </c>
    </row>
    <row r="298" spans="2:8" x14ac:dyDescent="0.3">
      <c r="B298" s="207">
        <f t="shared" si="9"/>
        <v>294</v>
      </c>
      <c r="C298" s="208">
        <v>21125</v>
      </c>
      <c r="D298" s="281" t="str">
        <f>VLOOKUP(C298,'SINAPI ABRIL2023'!A:E,2,0)</f>
        <v xml:space="preserve">TUBO CPVC, SOLDAVEL, 28 MM, AGUA QUENTE PREDIAL (NBR 15884)                                                                                                                                                                                                                                                                                                                                                                                                                                               </v>
      </c>
      <c r="E298" s="208" t="str">
        <f>VLOOKUP(C298,'SINAPI ABRIL2023'!A:E,3,0)</f>
        <v xml:space="preserve">M     </v>
      </c>
      <c r="F298" s="210">
        <v>12</v>
      </c>
      <c r="G298" s="214" t="str">
        <f>VLOOKUP(C298,'SINAPI ABRIL2023'!A:E,5,0)</f>
        <v>25,23</v>
      </c>
      <c r="H298" s="211">
        <f t="shared" si="8"/>
        <v>302.76</v>
      </c>
    </row>
    <row r="299" spans="2:8" x14ac:dyDescent="0.3">
      <c r="B299" s="207">
        <f t="shared" si="9"/>
        <v>295</v>
      </c>
      <c r="C299" s="208">
        <v>34355</v>
      </c>
      <c r="D299" s="281" t="str">
        <f>VLOOKUP(C299,'SINAPI ABRIL2023'!A:E,2,0)</f>
        <v xml:space="preserve">ARGAMASSA PISO SOBRE PISO                                                                                                                                                                                                                                                                                                                                                                                                                                                                                 </v>
      </c>
      <c r="E299" s="208" t="str">
        <f>VLOOKUP(C299,'SINAPI ABRIL2023'!A:E,3,0)</f>
        <v xml:space="preserve">KG    </v>
      </c>
      <c r="F299" s="210">
        <v>3150</v>
      </c>
      <c r="G299" s="214" t="str">
        <f>VLOOKUP(C299,'SINAPI ABRIL2023'!A:E,5,0)</f>
        <v>1,86</v>
      </c>
      <c r="H299" s="211">
        <f t="shared" si="8"/>
        <v>5859</v>
      </c>
    </row>
    <row r="300" spans="2:8" x14ac:dyDescent="0.3">
      <c r="B300" s="207">
        <f t="shared" si="9"/>
        <v>296</v>
      </c>
      <c r="C300" s="208">
        <v>34357</v>
      </c>
      <c r="D300" s="281" t="str">
        <f>VLOOKUP(C300,'SINAPI ABRIL2023'!A:E,2,0)</f>
        <v xml:space="preserve">REJUNTE CIMENTICIO, QUALQUER COR                                                                                                                                                                                                                                                                                                                                                                                                                                                                          </v>
      </c>
      <c r="E300" s="208" t="str">
        <f>VLOOKUP(C300,'SINAPI ABRIL2023'!A:E,3,0)</f>
        <v xml:space="preserve">KG    </v>
      </c>
      <c r="F300" s="210">
        <v>75</v>
      </c>
      <c r="G300" s="214" t="str">
        <f>VLOOKUP(C300,'SINAPI ABRIL2023'!A:E,5,0)</f>
        <v>3,81</v>
      </c>
      <c r="H300" s="211">
        <f t="shared" si="8"/>
        <v>285.75</v>
      </c>
    </row>
    <row r="301" spans="2:8" x14ac:dyDescent="0.3">
      <c r="B301" s="207">
        <f t="shared" si="9"/>
        <v>297</v>
      </c>
      <c r="C301" s="208">
        <v>34360</v>
      </c>
      <c r="D301" s="281" t="str">
        <f>VLOOKUP(C301,'SINAPI ABRIL2023'!A:E,2,0)</f>
        <v xml:space="preserve">PERFIL DE ALUMINIO ANODIZADO                                                                                                                                                                                                                                                                                                                                                                                                                                                                              </v>
      </c>
      <c r="E301" s="208" t="str">
        <f>VLOOKUP(C301,'SINAPI ABRIL2023'!A:E,3,0)</f>
        <v xml:space="preserve">KG    </v>
      </c>
      <c r="F301" s="210">
        <v>25</v>
      </c>
      <c r="G301" s="214" t="str">
        <f>VLOOKUP(C301,'SINAPI ABRIL2023'!A:E,5,0)</f>
        <v>39,57</v>
      </c>
      <c r="H301" s="211">
        <f t="shared" si="8"/>
        <v>989.25</v>
      </c>
    </row>
    <row r="302" spans="2:8" x14ac:dyDescent="0.3">
      <c r="B302" s="207">
        <f t="shared" si="9"/>
        <v>298</v>
      </c>
      <c r="C302" s="208">
        <v>34580</v>
      </c>
      <c r="D302" s="281" t="str">
        <f>VLOOKUP(C302,'SINAPI ABRIL2023'!A:E,2,0)</f>
        <v xml:space="preserve">BLOCO DE CONCRETO ESTRUTURAL 19 X 19 X 39 CM, FBK 8 MPA (NBR 6136)                                                                                                                                                                                                                                                                                                                                                                                                                                        </v>
      </c>
      <c r="E302" s="208" t="str">
        <f>VLOOKUP(C302,'SINAPI ABRIL2023'!A:E,3,0)</f>
        <v xml:space="preserve">UN    </v>
      </c>
      <c r="F302" s="210">
        <v>1750</v>
      </c>
      <c r="G302" s="214" t="str">
        <f>VLOOKUP(C302,'SINAPI ABRIL2023'!A:E,5,0)</f>
        <v>6,07</v>
      </c>
      <c r="H302" s="211">
        <f t="shared" si="8"/>
        <v>10622.5</v>
      </c>
    </row>
    <row r="303" spans="2:8" x14ac:dyDescent="0.3">
      <c r="B303" s="207">
        <f t="shared" si="9"/>
        <v>299</v>
      </c>
      <c r="C303" s="208">
        <v>34616</v>
      </c>
      <c r="D303" s="281" t="str">
        <f>VLOOKUP(C303,'SINAPI ABRIL2023'!A:E,2,0)</f>
        <v xml:space="preserve">DISJUNTOR TIPO DIN/IEC, BIPOLAR DE 6 ATE 32A                                                                                                                                                                                                                                                                                                                                                                                                                                                              </v>
      </c>
      <c r="E303" s="208" t="str">
        <f>VLOOKUP(C303,'SINAPI ABRIL2023'!A:E,3,0)</f>
        <v xml:space="preserve">UN    </v>
      </c>
      <c r="F303" s="210">
        <v>25</v>
      </c>
      <c r="G303" s="214" t="str">
        <f>VLOOKUP(C303,'SINAPI ABRIL2023'!A:E,5,0)</f>
        <v>71,48</v>
      </c>
      <c r="H303" s="211">
        <f t="shared" si="8"/>
        <v>1787</v>
      </c>
    </row>
    <row r="304" spans="2:8" x14ac:dyDescent="0.3">
      <c r="B304" s="207">
        <f t="shared" si="9"/>
        <v>300</v>
      </c>
      <c r="C304" s="208">
        <v>34621</v>
      </c>
      <c r="D304" s="281" t="str">
        <f>VLOOKUP(C304,'SINAPI ABRIL2023'!A:E,2,0)</f>
        <v xml:space="preserve">CABO FLEXIVEL PVC 750 V, 3 CONDUTORES DE 4,0 MM2                                                                                                                                                                                                                                                                                                                                                                                                                                                          </v>
      </c>
      <c r="E304" s="208" t="str">
        <f>VLOOKUP(C304,'SINAPI ABRIL2023'!A:E,3,0)</f>
        <v xml:space="preserve">M     </v>
      </c>
      <c r="F304" s="210">
        <v>375</v>
      </c>
      <c r="G304" s="214" t="str">
        <f>VLOOKUP(C304,'SINAPI ABRIL2023'!A:E,5,0)</f>
        <v>15,12</v>
      </c>
      <c r="H304" s="211">
        <f t="shared" si="8"/>
        <v>5670</v>
      </c>
    </row>
    <row r="305" spans="2:8" x14ac:dyDescent="0.3">
      <c r="B305" s="207">
        <f t="shared" si="9"/>
        <v>301</v>
      </c>
      <c r="C305" s="208">
        <v>34622</v>
      </c>
      <c r="D305" s="281" t="str">
        <f>VLOOKUP(C305,'SINAPI ABRIL2023'!A:E,2,0)</f>
        <v xml:space="preserve">CABO FLEXIVEL PVC 750 V, 3 CONDUTORES DE 6,0 MM2                                                                                                                                                                                                                                                                                                                                                                                                                                                          </v>
      </c>
      <c r="E305" s="208" t="str">
        <f>VLOOKUP(C305,'SINAPI ABRIL2023'!A:E,3,0)</f>
        <v xml:space="preserve">M     </v>
      </c>
      <c r="F305" s="210">
        <v>375</v>
      </c>
      <c r="G305" s="214" t="str">
        <f>VLOOKUP(C305,'SINAPI ABRIL2023'!A:E,5,0)</f>
        <v>22,46</v>
      </c>
      <c r="H305" s="211">
        <f t="shared" si="8"/>
        <v>8422.5</v>
      </c>
    </row>
    <row r="306" spans="2:8" x14ac:dyDescent="0.3">
      <c r="B306" s="207">
        <f t="shared" si="9"/>
        <v>302</v>
      </c>
      <c r="C306" s="208">
        <v>34623</v>
      </c>
      <c r="D306" s="281" t="str">
        <f>VLOOKUP(C306,'SINAPI ABRIL2023'!A:E,2,0)</f>
        <v xml:space="preserve">DISJUNTOR TIPO DIN/IEC, BIPOLAR 40 ATE 50A                                                                                                                                                                                                                                                                                                                                                                                                                                                                </v>
      </c>
      <c r="E306" s="208" t="str">
        <f>VLOOKUP(C306,'SINAPI ABRIL2023'!A:E,3,0)</f>
        <v xml:space="preserve">UN    </v>
      </c>
      <c r="F306" s="210">
        <v>2</v>
      </c>
      <c r="G306" s="214" t="str">
        <f>VLOOKUP(C306,'SINAPI ABRIL2023'!A:E,5,0)</f>
        <v>70,38</v>
      </c>
      <c r="H306" s="211">
        <f t="shared" si="8"/>
        <v>140.76</v>
      </c>
    </row>
    <row r="307" spans="2:8" x14ac:dyDescent="0.3">
      <c r="B307" s="207">
        <f t="shared" si="9"/>
        <v>303</v>
      </c>
      <c r="C307" s="208">
        <v>34628</v>
      </c>
      <c r="D307" s="281" t="str">
        <f>VLOOKUP(C307,'SINAPI ABRIL2023'!A:E,2,0)</f>
        <v xml:space="preserve">DISJUNTOR TIPO DIN/IEC, BIPOLAR 63 A                                                                                                                                                                                                                                                                                                                                                                                                                                                                      </v>
      </c>
      <c r="E307" s="208" t="str">
        <f>VLOOKUP(C307,'SINAPI ABRIL2023'!A:E,3,0)</f>
        <v xml:space="preserve">UN    </v>
      </c>
      <c r="F307" s="210">
        <v>25</v>
      </c>
      <c r="G307" s="214" t="str">
        <f>VLOOKUP(C307,'SINAPI ABRIL2023'!A:E,5,0)</f>
        <v>100,81</v>
      </c>
      <c r="H307" s="211">
        <f t="shared" si="8"/>
        <v>2520.25</v>
      </c>
    </row>
    <row r="308" spans="2:8" x14ac:dyDescent="0.3">
      <c r="B308" s="207">
        <f t="shared" si="9"/>
        <v>304</v>
      </c>
      <c r="C308" s="208">
        <v>34639</v>
      </c>
      <c r="D308" s="281" t="str">
        <f>VLOOKUP(C308,'SINAPI ABRIL2023'!A:E,2,0)</f>
        <v xml:space="preserve">CAIXA D'AGUA / RESERVATORIO EM POLIETILENO, 1500 LITROS, COM TAMPA                                                                                                                                                                                                                                                                                                                                                                                                                                        </v>
      </c>
      <c r="E308" s="208" t="str">
        <f>VLOOKUP(C308,'SINAPI ABRIL2023'!A:E,3,0)</f>
        <v xml:space="preserve">UN    </v>
      </c>
      <c r="F308" s="210">
        <v>5</v>
      </c>
      <c r="G308" s="214" t="str">
        <f>VLOOKUP(C308,'SINAPI ABRIL2023'!A:E,5,0)</f>
        <v>1.107,92</v>
      </c>
      <c r="H308" s="211">
        <f t="shared" si="8"/>
        <v>5539.6</v>
      </c>
    </row>
    <row r="309" spans="2:8" x14ac:dyDescent="0.3">
      <c r="B309" s="207">
        <f t="shared" si="9"/>
        <v>305</v>
      </c>
      <c r="C309" s="208">
        <v>34640</v>
      </c>
      <c r="D309" s="281" t="str">
        <f>VLOOKUP(C309,'SINAPI ABRIL2023'!A:E,2,0)</f>
        <v xml:space="preserve">CAIXA D'AGUA / RESERVATORIO EM POLIETILENO, 2000 LITROS, COM TAMPA                                                                                                                                                                                                                                                                                                                                                                                                                                        </v>
      </c>
      <c r="E309" s="208" t="str">
        <f>VLOOKUP(C309,'SINAPI ABRIL2023'!A:E,3,0)</f>
        <v xml:space="preserve">UN    </v>
      </c>
      <c r="F309" s="210">
        <v>5</v>
      </c>
      <c r="G309" s="214" t="str">
        <f>VLOOKUP(C309,'SINAPI ABRIL2023'!A:E,5,0)</f>
        <v>1.256,77</v>
      </c>
      <c r="H309" s="211">
        <f t="shared" si="8"/>
        <v>6283.85</v>
      </c>
    </row>
    <row r="310" spans="2:8" ht="33" x14ac:dyDescent="0.3">
      <c r="B310" s="207">
        <f t="shared" si="9"/>
        <v>306</v>
      </c>
      <c r="C310" s="208">
        <v>34643</v>
      </c>
      <c r="D310" s="281" t="str">
        <f>VLOOKUP(C310,'SINAPI ABRIL2023'!A:E,2,0)</f>
        <v xml:space="preserve">CAIXA DE INSPECAO PARA ATERRAMENTO E PARA RAIOS, EM POLIPROPILENO,  DIAMETRO = 300 MM X ALTURA = 400 MM                                                                                                                                                                                                                                                                                                                                                                                                   </v>
      </c>
      <c r="E310" s="208" t="str">
        <f>VLOOKUP(C310,'SINAPI ABRIL2023'!A:E,3,0)</f>
        <v xml:space="preserve">UN    </v>
      </c>
      <c r="F310" s="210">
        <v>250</v>
      </c>
      <c r="G310" s="214" t="str">
        <f>VLOOKUP(C310,'SINAPI ABRIL2023'!A:E,5,0)</f>
        <v>59,70</v>
      </c>
      <c r="H310" s="211">
        <f t="shared" ref="H310:H373" si="10">F310*G310</f>
        <v>14925</v>
      </c>
    </row>
    <row r="311" spans="2:8" x14ac:dyDescent="0.3">
      <c r="B311" s="207">
        <f t="shared" si="9"/>
        <v>307</v>
      </c>
      <c r="C311" s="208">
        <v>34688</v>
      </c>
      <c r="D311" s="281" t="str">
        <f>VLOOKUP(C311,'SINAPI ABRIL2023'!A:E,2,0)</f>
        <v xml:space="preserve">DISJUNTOR TIPO DIN/IEC, MONOPOLAR DE 63 A                                                                                                                                                                                                                                                                                                                                                                                                                                                                 </v>
      </c>
      <c r="E311" s="208" t="str">
        <f>VLOOKUP(C311,'SINAPI ABRIL2023'!A:E,3,0)</f>
        <v xml:space="preserve">UN    </v>
      </c>
      <c r="F311" s="210">
        <v>25</v>
      </c>
      <c r="G311" s="214" t="str">
        <f>VLOOKUP(C311,'SINAPI ABRIL2023'!A:E,5,0)</f>
        <v>22,60</v>
      </c>
      <c r="H311" s="211">
        <f t="shared" si="10"/>
        <v>565</v>
      </c>
    </row>
    <row r="312" spans="2:8" x14ac:dyDescent="0.3">
      <c r="B312" s="207">
        <f t="shared" si="9"/>
        <v>308</v>
      </c>
      <c r="C312" s="208">
        <v>34709</v>
      </c>
      <c r="D312" s="281" t="str">
        <f>VLOOKUP(C312,'SINAPI ABRIL2023'!A:E,2,0)</f>
        <v xml:space="preserve">DISJUNTOR TIPO DIN/IEC, TRIPOLAR DE 10 ATE 50A                                                                                                                                                                                                                                                                                                                                                                                                                                                            </v>
      </c>
      <c r="E312" s="208" t="str">
        <f>VLOOKUP(C312,'SINAPI ABRIL2023'!A:E,3,0)</f>
        <v xml:space="preserve">UN    </v>
      </c>
      <c r="F312" s="210">
        <v>2</v>
      </c>
      <c r="G312" s="214" t="str">
        <f>VLOOKUP(C312,'SINAPI ABRIL2023'!A:E,5,0)</f>
        <v>87,57</v>
      </c>
      <c r="H312" s="211">
        <f t="shared" si="10"/>
        <v>175.14</v>
      </c>
    </row>
    <row r="313" spans="2:8" x14ac:dyDescent="0.3">
      <c r="B313" s="207">
        <f t="shared" si="9"/>
        <v>309</v>
      </c>
      <c r="C313" s="208">
        <v>34714</v>
      </c>
      <c r="D313" s="281" t="str">
        <f>VLOOKUP(C313,'SINAPI ABRIL2023'!A:E,2,0)</f>
        <v xml:space="preserve">DISJUNTOR TIPO DIN/IEC, TRIPOLAR 63 A                                                                                                                                                                                                                                                                                                                                                                                                                                                                     </v>
      </c>
      <c r="E313" s="208" t="str">
        <f>VLOOKUP(C313,'SINAPI ABRIL2023'!A:E,3,0)</f>
        <v xml:space="preserve">UN    </v>
      </c>
      <c r="F313" s="210">
        <v>2</v>
      </c>
      <c r="G313" s="214" t="str">
        <f>VLOOKUP(C313,'SINAPI ABRIL2023'!A:E,5,0)</f>
        <v>104,59</v>
      </c>
      <c r="H313" s="211">
        <f t="shared" si="10"/>
        <v>209.18</v>
      </c>
    </row>
    <row r="314" spans="2:8" x14ac:dyDescent="0.3">
      <c r="B314" s="207">
        <f t="shared" si="9"/>
        <v>310</v>
      </c>
      <c r="C314" s="208">
        <v>36790</v>
      </c>
      <c r="D314" s="281" t="str">
        <f>VLOOKUP(C314,'SINAPI ABRIL2023'!A:E,2,0)</f>
        <v xml:space="preserve">TANQUE DUPLO EM MARMORE SINTETICO COM CUBA LISA E ESFREGADOR, *110 X 60* CM                                                                                                                                                                                                                                                                                                                                                                                                                               </v>
      </c>
      <c r="E314" s="208" t="str">
        <f>VLOOKUP(C314,'SINAPI ABRIL2023'!A:E,3,0)</f>
        <v xml:space="preserve">UN    </v>
      </c>
      <c r="F314" s="210">
        <v>5</v>
      </c>
      <c r="G314" s="214" t="str">
        <f>VLOOKUP(C314,'SINAPI ABRIL2023'!A:E,5,0)</f>
        <v>289,57</v>
      </c>
      <c r="H314" s="211">
        <f t="shared" si="10"/>
        <v>1447.85</v>
      </c>
    </row>
    <row r="315" spans="2:8" x14ac:dyDescent="0.3">
      <c r="B315" s="207">
        <f t="shared" si="9"/>
        <v>311</v>
      </c>
      <c r="C315" s="208">
        <v>36794</v>
      </c>
      <c r="D315" s="281" t="str">
        <f>VLOOKUP(C315,'SINAPI ABRIL2023'!A:E,2,0)</f>
        <v xml:space="preserve">LAVATORIO DE LOUCA BRANCA, COM COLUNA, DIMENSOES *44 X 35* CM (L X C)                                                                                                                                                                                                                                                                                                                                                                                                                                     </v>
      </c>
      <c r="E315" s="208" t="str">
        <f>VLOOKUP(C315,'SINAPI ABRIL2023'!A:E,3,0)</f>
        <v xml:space="preserve">UN    </v>
      </c>
      <c r="F315" s="210">
        <v>7</v>
      </c>
      <c r="G315" s="214" t="str">
        <f>VLOOKUP(C315,'SINAPI ABRIL2023'!A:E,5,0)</f>
        <v>174,53</v>
      </c>
      <c r="H315" s="211">
        <f t="shared" si="10"/>
        <v>1221.71</v>
      </c>
    </row>
    <row r="316" spans="2:8" ht="33" x14ac:dyDescent="0.3">
      <c r="B316" s="207">
        <f t="shared" si="9"/>
        <v>312</v>
      </c>
      <c r="C316" s="208">
        <v>36796</v>
      </c>
      <c r="D316" s="281" t="str">
        <f>VLOOKUP(C316,'SINAPI ABRIL2023'!A:E,2,0)</f>
        <v xml:space="preserve">TORNEIRA METALICA CROMADA DE MESA, PARA LAVATORIO, TEMPORIZADA PRESSAO FECHAMENTO AUTOMATICO, BICA BAIXA                                                                                                                                                                                                                                                                                                                                                                                                  </v>
      </c>
      <c r="E316" s="208" t="str">
        <f>VLOOKUP(C316,'SINAPI ABRIL2023'!A:E,3,0)</f>
        <v xml:space="preserve">UN    </v>
      </c>
      <c r="F316" s="210">
        <v>102</v>
      </c>
      <c r="G316" s="214" t="str">
        <f>VLOOKUP(C316,'SINAPI ABRIL2023'!A:E,5,0)</f>
        <v>121,19</v>
      </c>
      <c r="H316" s="211">
        <f t="shared" si="10"/>
        <v>12361.38</v>
      </c>
    </row>
    <row r="317" spans="2:8" x14ac:dyDescent="0.3">
      <c r="B317" s="207">
        <f t="shared" si="9"/>
        <v>313</v>
      </c>
      <c r="C317" s="208">
        <v>36801</v>
      </c>
      <c r="D317" s="281" t="str">
        <f>VLOOKUP(C317,'SINAPI ABRIL2023'!A:E,2,0)</f>
        <v xml:space="preserve">ACABAMENTO DE METAL CROMADO PARA REGISTRO PEQUENO, DE PAREDE, 1/2 " OU 3/4 "                                                                                                                                                                                                                                                                                                                                                                                                                              </v>
      </c>
      <c r="E317" s="208" t="str">
        <f>VLOOKUP(C317,'SINAPI ABRIL2023'!A:E,3,0)</f>
        <v xml:space="preserve">UN    </v>
      </c>
      <c r="F317" s="210">
        <v>15</v>
      </c>
      <c r="G317" s="214" t="str">
        <f>VLOOKUP(C317,'SINAPI ABRIL2023'!A:E,5,0)</f>
        <v>28,71</v>
      </c>
      <c r="H317" s="211">
        <f t="shared" si="10"/>
        <v>430.65000000000003</v>
      </c>
    </row>
    <row r="318" spans="2:8" x14ac:dyDescent="0.3">
      <c r="B318" s="207">
        <f t="shared" si="9"/>
        <v>314</v>
      </c>
      <c r="C318" s="208">
        <v>36886</v>
      </c>
      <c r="D318" s="281" t="str">
        <f>VLOOKUP(C318,'SINAPI ABRIL2023'!A:E,2,0)</f>
        <v xml:space="preserve">ARGAMASSA PRONTA PARA CONTRAPISO                                                                                                                                                                                                                                                                                                                                                                                                                                                                          </v>
      </c>
      <c r="E318" s="208" t="str">
        <f>VLOOKUP(C318,'SINAPI ABRIL2023'!A:E,3,0)</f>
        <v xml:space="preserve">KG    </v>
      </c>
      <c r="F318" s="210">
        <v>500</v>
      </c>
      <c r="G318" s="214" t="str">
        <f>VLOOKUP(C318,'SINAPI ABRIL2023'!A:E,5,0)</f>
        <v>0,67</v>
      </c>
      <c r="H318" s="211">
        <f t="shared" si="10"/>
        <v>335</v>
      </c>
    </row>
    <row r="319" spans="2:8" x14ac:dyDescent="0.3">
      <c r="B319" s="207">
        <f t="shared" si="9"/>
        <v>315</v>
      </c>
      <c r="C319" s="208">
        <v>36887</v>
      </c>
      <c r="D319" s="281" t="str">
        <f>VLOOKUP(C319,'SINAPI ABRIL2023'!A:E,2,0)</f>
        <v xml:space="preserve">TELA DE FIBRA DE VIDRO, ACABAMENTO ANTI-ALCALINO, MALHA 10 X 10 MM                                                                                                                                                                                                                                                                                                                                                                                                                                        </v>
      </c>
      <c r="E319" s="208" t="str">
        <f>VLOOKUP(C319,'SINAPI ABRIL2023'!A:E,3,0)</f>
        <v xml:space="preserve">M2    </v>
      </c>
      <c r="F319" s="210">
        <v>3</v>
      </c>
      <c r="G319" s="214" t="str">
        <f>VLOOKUP(C319,'SINAPI ABRIL2023'!A:E,5,0)</f>
        <v>11,46</v>
      </c>
      <c r="H319" s="211">
        <f t="shared" si="10"/>
        <v>34.380000000000003</v>
      </c>
    </row>
    <row r="320" spans="2:8" x14ac:dyDescent="0.3">
      <c r="B320" s="207">
        <f t="shared" si="9"/>
        <v>316</v>
      </c>
      <c r="C320" s="208">
        <v>37329</v>
      </c>
      <c r="D320" s="281" t="str">
        <f>VLOOKUP(C320,'SINAPI ABRIL2023'!A:E,2,0)</f>
        <v xml:space="preserve">REJUNTE EPOXI, QUALQUER COR                                                                                                                                                                                                                                                                                                                                                                                                                                                                               </v>
      </c>
      <c r="E320" s="208" t="str">
        <f>VLOOKUP(C320,'SINAPI ABRIL2023'!A:E,3,0)</f>
        <v xml:space="preserve">KG    </v>
      </c>
      <c r="F320" s="210">
        <v>25</v>
      </c>
      <c r="G320" s="214" t="str">
        <f>VLOOKUP(C320,'SINAPI ABRIL2023'!A:E,5,0)</f>
        <v>80,38</v>
      </c>
      <c r="H320" s="211">
        <f t="shared" si="10"/>
        <v>2009.5</v>
      </c>
    </row>
    <row r="321" spans="2:8" x14ac:dyDescent="0.3">
      <c r="B321" s="207">
        <f t="shared" si="9"/>
        <v>317</v>
      </c>
      <c r="C321" s="208">
        <v>37399</v>
      </c>
      <c r="D321" s="281" t="str">
        <f>VLOOKUP(C321,'SINAPI ABRIL2023'!A:E,2,0)</f>
        <v xml:space="preserve">CABIDE/GANCHO DE BANHEIRO SIMPLES EM METAL CROMADO                                                                                                                                                                                                                                                                                                                                                                                                                                                        </v>
      </c>
      <c r="E321" s="208" t="str">
        <f>VLOOKUP(C321,'SINAPI ABRIL2023'!A:E,3,0)</f>
        <v xml:space="preserve">UN    </v>
      </c>
      <c r="F321" s="210">
        <v>50</v>
      </c>
      <c r="G321" s="214" t="str">
        <f>VLOOKUP(C321,'SINAPI ABRIL2023'!A:E,5,0)</f>
        <v>37,73</v>
      </c>
      <c r="H321" s="211">
        <f t="shared" si="10"/>
        <v>1886.4999999999998</v>
      </c>
    </row>
    <row r="322" spans="2:8" ht="33" x14ac:dyDescent="0.3">
      <c r="B322" s="207">
        <f t="shared" si="9"/>
        <v>318</v>
      </c>
      <c r="C322" s="208">
        <v>43617</v>
      </c>
      <c r="D322" s="281" t="str">
        <f>VLOOKUP(C322,'SINAPI ABRIL2023'!A:E,2,0)</f>
        <v xml:space="preserve">ADITIVO PLASTIFICANTE E ESTABILIZADOR PARA ARGAMASSAS DE ASSENTAMENTO E REBOCO, LIQUIDO E ISENTO DE CLORETOS                                                                                                                                                                                                                                                                                                                                                                                              </v>
      </c>
      <c r="E322" s="208" t="str">
        <f>VLOOKUP(C322,'SINAPI ABRIL2023'!A:E,3,0)</f>
        <v xml:space="preserve">L     </v>
      </c>
      <c r="F322" s="210">
        <v>6</v>
      </c>
      <c r="G322" s="214" t="str">
        <f>VLOOKUP(C322,'SINAPI ABRIL2023'!A:E,5,0)</f>
        <v>10,14</v>
      </c>
      <c r="H322" s="211">
        <f t="shared" si="10"/>
        <v>60.84</v>
      </c>
    </row>
    <row r="323" spans="2:8" ht="33" x14ac:dyDescent="0.3">
      <c r="B323" s="207">
        <f t="shared" si="9"/>
        <v>319</v>
      </c>
      <c r="C323" s="208">
        <v>37588</v>
      </c>
      <c r="D323" s="281" t="str">
        <f>VLOOKUP(C323,'SINAPI ABRIL2023'!A:E,2,0)</f>
        <v xml:space="preserve">VALVULA DE ESCOAMENTO PARA TANQUE, EM METAL CROMADO, 1.1/2 ", SEM LADRAO, COM TAMPAO PLASTICO                                                                                                                                                                                                                                                                                                                                                                                                             </v>
      </c>
      <c r="E323" s="208" t="str">
        <f>VLOOKUP(C323,'SINAPI ABRIL2023'!A:E,3,0)</f>
        <v xml:space="preserve">UN    </v>
      </c>
      <c r="F323" s="210">
        <v>7</v>
      </c>
      <c r="G323" s="214" t="str">
        <f>VLOOKUP(C323,'SINAPI ABRIL2023'!A:E,5,0)</f>
        <v>49,24</v>
      </c>
      <c r="H323" s="211">
        <f t="shared" si="10"/>
        <v>344.68</v>
      </c>
    </row>
    <row r="324" spans="2:8" x14ac:dyDescent="0.3">
      <c r="B324" s="207">
        <f t="shared" si="9"/>
        <v>320</v>
      </c>
      <c r="C324" s="208">
        <v>37590</v>
      </c>
      <c r="D324" s="281" t="str">
        <f>VLOOKUP(C324,'SINAPI ABRIL2023'!A:E,2,0)</f>
        <v xml:space="preserve">SUPORTE MAO-FRANCESA EM ACO, ABAS IGUAIS 30 CM, CAPACIDADE MINIMA 60 KG, BRANCO                                                                                                                                                                                                                                                                                                                                                                                                                           </v>
      </c>
      <c r="E324" s="208" t="str">
        <f>VLOOKUP(C324,'SINAPI ABRIL2023'!A:E,3,0)</f>
        <v xml:space="preserve">UN    </v>
      </c>
      <c r="F324" s="210">
        <v>5</v>
      </c>
      <c r="G324" s="214" t="str">
        <f>VLOOKUP(C324,'SINAPI ABRIL2023'!A:E,5,0)</f>
        <v>20,32</v>
      </c>
      <c r="H324" s="211">
        <f t="shared" si="10"/>
        <v>101.6</v>
      </c>
    </row>
    <row r="325" spans="2:8" x14ac:dyDescent="0.3">
      <c r="B325" s="207">
        <f t="shared" si="9"/>
        <v>321</v>
      </c>
      <c r="C325" s="208">
        <v>37591</v>
      </c>
      <c r="D325" s="281" t="str">
        <f>VLOOKUP(C325,'SINAPI ABRIL2023'!A:E,2,0)</f>
        <v xml:space="preserve">SUPORTE MAO-FRANCESA EM ACO, ABAS IGUAIS 40 CM, CAPACIDADE MINIMA 70 KG, BRANCO                                                                                                                                                                                                                                                                                                                                                                                                                           </v>
      </c>
      <c r="E325" s="208" t="str">
        <f>VLOOKUP(C325,'SINAPI ABRIL2023'!A:E,3,0)</f>
        <v xml:space="preserve">UN    </v>
      </c>
      <c r="F325" s="210">
        <v>15</v>
      </c>
      <c r="G325" s="214" t="str">
        <f>VLOOKUP(C325,'SINAPI ABRIL2023'!A:E,5,0)</f>
        <v>24,42</v>
      </c>
      <c r="H325" s="211">
        <f t="shared" si="10"/>
        <v>366.3</v>
      </c>
    </row>
    <row r="326" spans="2:8" x14ac:dyDescent="0.3">
      <c r="B326" s="207">
        <f t="shared" si="9"/>
        <v>322</v>
      </c>
      <c r="C326" s="208">
        <v>37595</v>
      </c>
      <c r="D326" s="281" t="str">
        <f>VLOOKUP(C326,'SINAPI ABRIL2023'!A:E,2,0)</f>
        <v xml:space="preserve">ARGAMASSA COLANTE TIPO AC III                                                                                                                                                                                                                                                                                                                                                                                                                                                                             </v>
      </c>
      <c r="E326" s="208" t="str">
        <f>VLOOKUP(C326,'SINAPI ABRIL2023'!A:E,3,0)</f>
        <v xml:space="preserve">KG    </v>
      </c>
      <c r="F326" s="210">
        <v>350</v>
      </c>
      <c r="G326" s="214" t="str">
        <f>VLOOKUP(C326,'SINAPI ABRIL2023'!A:E,5,0)</f>
        <v>1,99</v>
      </c>
      <c r="H326" s="211">
        <f t="shared" si="10"/>
        <v>696.5</v>
      </c>
    </row>
    <row r="327" spans="2:8" x14ac:dyDescent="0.3">
      <c r="B327" s="207">
        <f t="shared" ref="B327:B390" si="11">B326+1</f>
        <v>323</v>
      </c>
      <c r="C327" s="208">
        <v>38021</v>
      </c>
      <c r="D327" s="281" t="str">
        <f>VLOOKUP(C327,'SINAPI ABRIL2023'!A:E,2,0)</f>
        <v xml:space="preserve">LUVA DE CORRER PARA TUBO SOLDAVEL, PVC, 32 MM, PARA AGUA FRIA PREDIAL                                                                                                                                                                                                                                                                                                                                                                                                                                     </v>
      </c>
      <c r="E327" s="208" t="str">
        <f>VLOOKUP(C327,'SINAPI ABRIL2023'!A:E,3,0)</f>
        <v xml:space="preserve">UN    </v>
      </c>
      <c r="F327" s="210">
        <v>50</v>
      </c>
      <c r="G327" s="214" t="str">
        <f>VLOOKUP(C327,'SINAPI ABRIL2023'!A:E,5,0)</f>
        <v>24,43</v>
      </c>
      <c r="H327" s="211">
        <f t="shared" si="10"/>
        <v>1221.5</v>
      </c>
    </row>
    <row r="328" spans="2:8" x14ac:dyDescent="0.3">
      <c r="B328" s="207">
        <f t="shared" si="11"/>
        <v>324</v>
      </c>
      <c r="C328" s="208">
        <v>38022</v>
      </c>
      <c r="D328" s="281" t="str">
        <f>VLOOKUP(C328,'SINAPI ABRIL2023'!A:E,2,0)</f>
        <v xml:space="preserve">LUVA DE CORRER PARA TUBO SOLDAVEL, PVC, 60 MM, PARA AGUA FRIA PREDIAL                                                                                                                                                                                                                                                                                                                                                                                                                                     </v>
      </c>
      <c r="E328" s="208" t="str">
        <f>VLOOKUP(C328,'SINAPI ABRIL2023'!A:E,3,0)</f>
        <v xml:space="preserve">UN    </v>
      </c>
      <c r="F328" s="210">
        <v>50</v>
      </c>
      <c r="G328" s="214" t="str">
        <f>VLOOKUP(C328,'SINAPI ABRIL2023'!A:E,5,0)</f>
        <v>43,76</v>
      </c>
      <c r="H328" s="211">
        <f t="shared" si="10"/>
        <v>2188</v>
      </c>
    </row>
    <row r="329" spans="2:8" x14ac:dyDescent="0.3">
      <c r="B329" s="207">
        <f t="shared" si="11"/>
        <v>325</v>
      </c>
      <c r="C329" s="208">
        <v>38023</v>
      </c>
      <c r="D329" s="281" t="str">
        <f>VLOOKUP(C329,'SINAPI ABRIL2023'!A:E,2,0)</f>
        <v xml:space="preserve">LUVA DE REDUCAO, SOLDAVEL, PVC, 50 X 25 MM, PARA AGUA FRIA PREDIAL                                                                                                                                                                                                                                                                                                                                                                                                                                        </v>
      </c>
      <c r="E329" s="208" t="str">
        <f>VLOOKUP(C329,'SINAPI ABRIL2023'!A:E,3,0)</f>
        <v xml:space="preserve">UN    </v>
      </c>
      <c r="F329" s="210">
        <v>15</v>
      </c>
      <c r="G329" s="214" t="str">
        <f>VLOOKUP(C329,'SINAPI ABRIL2023'!A:E,5,0)</f>
        <v>6,94</v>
      </c>
      <c r="H329" s="211">
        <f t="shared" si="10"/>
        <v>104.10000000000001</v>
      </c>
    </row>
    <row r="330" spans="2:8" ht="33" x14ac:dyDescent="0.3">
      <c r="B330" s="207">
        <f t="shared" si="11"/>
        <v>326</v>
      </c>
      <c r="C330" s="208">
        <v>38121</v>
      </c>
      <c r="D330" s="281" t="str">
        <f>VLOOKUP(C330,'SINAPI ABRIL2023'!A:E,2,0)</f>
        <v xml:space="preserve">TINTA A BASE DE RESINA ACRILICA EMULSIONADA EM AGUA, PARA SINALIZACAO HORIZONTAL VIARIA (NBR 13699:2012)                                                                                                                                                                                                                                                                                                                                                                                                  </v>
      </c>
      <c r="E330" s="208" t="str">
        <f>VLOOKUP(C330,'SINAPI ABRIL2023'!A:E,3,0)</f>
        <v xml:space="preserve">L     </v>
      </c>
      <c r="F330" s="210">
        <v>721</v>
      </c>
      <c r="G330" s="214" t="str">
        <f>VLOOKUP(C330,'SINAPI ABRIL2023'!A:E,5,0)</f>
        <v>21,56</v>
      </c>
      <c r="H330" s="211">
        <f t="shared" si="10"/>
        <v>15544.759999999998</v>
      </c>
    </row>
    <row r="331" spans="2:8" ht="33" x14ac:dyDescent="0.3">
      <c r="B331" s="207">
        <f t="shared" si="11"/>
        <v>327</v>
      </c>
      <c r="C331" s="208">
        <v>38140</v>
      </c>
      <c r="D331" s="281" t="str">
        <f>VLOOKUP(C331,'SINAPI ABRIL2023'!A:E,2,0)</f>
        <v xml:space="preserve">DISCO DE CORTE DIAMANTADO SEGMENTADO PARA CONCRETO, DIAMETRO DE 110 MM, FURO DE 20 MM                                                                                                                                                                                                                                                                                                                                                                                                                     </v>
      </c>
      <c r="E331" s="208" t="str">
        <f>VLOOKUP(C331,'SINAPI ABRIL2023'!A:E,3,0)</f>
        <v xml:space="preserve">UN    </v>
      </c>
      <c r="F331" s="210">
        <v>95</v>
      </c>
      <c r="G331" s="214" t="str">
        <f>VLOOKUP(C331,'SINAPI ABRIL2023'!A:E,5,0)</f>
        <v>23,80</v>
      </c>
      <c r="H331" s="211">
        <f t="shared" si="10"/>
        <v>2261</v>
      </c>
    </row>
    <row r="332" spans="2:8" ht="49.5" x14ac:dyDescent="0.3">
      <c r="B332" s="207">
        <f t="shared" si="11"/>
        <v>328</v>
      </c>
      <c r="C332" s="208">
        <v>38152</v>
      </c>
      <c r="D332" s="281" t="str">
        <f>VLOOKUP(C332,'SINAPI ABRIL2023'!A:E,2,0)</f>
        <v xml:space="preserve">FECHADURA ROSETA REDONDA PARA PORTA EXTERNA, EM ACO INOX (MAQUINA, TESTA E CONTRA-TESTA) E EM ZAMAC (MACANETA, LINGUETA E TRINCOS) COM ACABAMENTO CROMADO, MAQUINA DE 55 MM, INCLUINDO CHAVE TIPO CILINDRO                                                                                                                                                                                                                                                                                                </v>
      </c>
      <c r="E332" s="208" t="str">
        <f>VLOOKUP(C332,'SINAPI ABRIL2023'!A:E,3,0)</f>
        <v xml:space="preserve">CJ    </v>
      </c>
      <c r="F332" s="210">
        <v>130</v>
      </c>
      <c r="G332" s="214" t="str">
        <f>VLOOKUP(C332,'SINAPI ABRIL2023'!A:E,5,0)</f>
        <v>142,84</v>
      </c>
      <c r="H332" s="211">
        <f t="shared" si="10"/>
        <v>18569.2</v>
      </c>
    </row>
    <row r="333" spans="2:8" x14ac:dyDescent="0.3">
      <c r="B333" s="207">
        <f t="shared" si="11"/>
        <v>329</v>
      </c>
      <c r="C333" s="208">
        <v>38192</v>
      </c>
      <c r="D333" s="281" t="str">
        <f>VLOOKUP(C333,'SINAPI ABRIL2023'!A:E,2,0)</f>
        <v xml:space="preserve">LAMPADA FLUORESCENTE ESPIRAL BRANCA 65 W, BASE E27 (127/220 V)                                                                                                                                                                                                                                                                                                                                                                                                                                            </v>
      </c>
      <c r="E333" s="208" t="str">
        <f>VLOOKUP(C333,'SINAPI ABRIL2023'!A:E,3,0)</f>
        <v xml:space="preserve">UN    </v>
      </c>
      <c r="F333" s="210">
        <v>125</v>
      </c>
      <c r="G333" s="214" t="str">
        <f>VLOOKUP(C333,'SINAPI ABRIL2023'!A:E,5,0)</f>
        <v>104,25</v>
      </c>
      <c r="H333" s="211">
        <f t="shared" si="10"/>
        <v>13031.25</v>
      </c>
    </row>
    <row r="334" spans="2:8" x14ac:dyDescent="0.3">
      <c r="B334" s="207">
        <f t="shared" si="11"/>
        <v>330</v>
      </c>
      <c r="C334" s="208">
        <v>38643</v>
      </c>
      <c r="D334" s="281" t="str">
        <f>VLOOKUP(C334,'SINAPI ABRIL2023'!A:E,2,0)</f>
        <v xml:space="preserve">VALVULA EM METAL CROMADO PARA LAVATORIO, 1 " SEM LADRAO                                                                                                                                                                                                                                                                                                                                                                                                                                                   </v>
      </c>
      <c r="E334" s="208" t="str">
        <f>VLOOKUP(C334,'SINAPI ABRIL2023'!A:E,3,0)</f>
        <v xml:space="preserve">UN    </v>
      </c>
      <c r="F334" s="210">
        <v>82</v>
      </c>
      <c r="G334" s="214" t="str">
        <f>VLOOKUP(C334,'SINAPI ABRIL2023'!A:E,5,0)</f>
        <v>39,13</v>
      </c>
      <c r="H334" s="211">
        <f t="shared" si="10"/>
        <v>3208.6600000000003</v>
      </c>
    </row>
    <row r="335" spans="2:8" x14ac:dyDescent="0.3">
      <c r="B335" s="207">
        <f t="shared" si="11"/>
        <v>331</v>
      </c>
      <c r="C335" s="208">
        <v>38781</v>
      </c>
      <c r="D335" s="281" t="str">
        <f>VLOOKUP(C335,'SINAPI ABRIL2023'!A:E,2,0)</f>
        <v xml:space="preserve">LAMPADA FLUORESCENTE ESPIRAL BRANCA 45 W, BASE E27 (127/220 V)                                                                                                                                                                                                                                                                                                                                                                                                                                            </v>
      </c>
      <c r="E335" s="208" t="str">
        <f>VLOOKUP(C335,'SINAPI ABRIL2023'!A:E,3,0)</f>
        <v xml:space="preserve">UN    </v>
      </c>
      <c r="F335" s="210">
        <v>50</v>
      </c>
      <c r="G335" s="214" t="str">
        <f>VLOOKUP(C335,'SINAPI ABRIL2023'!A:E,5,0)</f>
        <v>57,61</v>
      </c>
      <c r="H335" s="211">
        <f t="shared" si="10"/>
        <v>2880.5</v>
      </c>
    </row>
    <row r="336" spans="2:8" x14ac:dyDescent="0.3">
      <c r="B336" s="207">
        <f t="shared" si="11"/>
        <v>332</v>
      </c>
      <c r="C336" s="208">
        <v>39128</v>
      </c>
      <c r="D336" s="281" t="str">
        <f>VLOOKUP(C336,'SINAPI ABRIL2023'!A:E,2,0)</f>
        <v xml:space="preserve">ABRACADEIRA EM ACO PARA AMARRACAO DE ELETRODUTOS, TIPO D, COM 3/4" E CUNHA DE FIXACAO                                                                                                                                                                                                                                                                                                                                                                                                                     </v>
      </c>
      <c r="E336" s="208" t="str">
        <f>VLOOKUP(C336,'SINAPI ABRIL2023'!A:E,3,0)</f>
        <v xml:space="preserve">UN    </v>
      </c>
      <c r="F336" s="210">
        <v>377</v>
      </c>
      <c r="G336" s="214" t="str">
        <f>VLOOKUP(C336,'SINAPI ABRIL2023'!A:E,5,0)</f>
        <v>1,75</v>
      </c>
      <c r="H336" s="211">
        <f t="shared" si="10"/>
        <v>659.75</v>
      </c>
    </row>
    <row r="337" spans="2:8" x14ac:dyDescent="0.3">
      <c r="B337" s="207">
        <f t="shared" si="11"/>
        <v>333</v>
      </c>
      <c r="C337" s="208">
        <v>39130</v>
      </c>
      <c r="D337" s="281" t="str">
        <f>VLOOKUP(C337,'SINAPI ABRIL2023'!A:E,2,0)</f>
        <v xml:space="preserve">ABRACADEIRA EM ACO PARA AMARRACAO DE ELETRODUTOS, TIPO D, COM 1 1/4" E CUNHA DE FIXACAO                                                                                                                                                                                                                                                                                                                                                                                                                   </v>
      </c>
      <c r="E337" s="208" t="str">
        <f>VLOOKUP(C337,'SINAPI ABRIL2023'!A:E,3,0)</f>
        <v xml:space="preserve">UN    </v>
      </c>
      <c r="F337" s="210">
        <v>50</v>
      </c>
      <c r="G337" s="214" t="str">
        <f>VLOOKUP(C337,'SINAPI ABRIL2023'!A:E,5,0)</f>
        <v>3,04</v>
      </c>
      <c r="H337" s="211">
        <f t="shared" si="10"/>
        <v>152</v>
      </c>
    </row>
    <row r="338" spans="2:8" x14ac:dyDescent="0.3">
      <c r="B338" s="207">
        <f t="shared" si="11"/>
        <v>334</v>
      </c>
      <c r="C338" s="208">
        <v>39132</v>
      </c>
      <c r="D338" s="281" t="str">
        <f>VLOOKUP(C338,'SINAPI ABRIL2023'!A:E,2,0)</f>
        <v xml:space="preserve">ABRACADEIRA EM ACO PARA AMARRACAO DE ELETRODUTOS, TIPO D, COM 2" E CUNHA DE FIXACAO                                                                                                                                                                                                                                                                                                                                                                                                                       </v>
      </c>
      <c r="E338" s="208" t="str">
        <f>VLOOKUP(C338,'SINAPI ABRIL2023'!A:E,3,0)</f>
        <v xml:space="preserve">UN    </v>
      </c>
      <c r="F338" s="210">
        <v>120</v>
      </c>
      <c r="G338" s="214" t="str">
        <f>VLOOKUP(C338,'SINAPI ABRIL2023'!A:E,5,0)</f>
        <v>3,50</v>
      </c>
      <c r="H338" s="211">
        <f t="shared" si="10"/>
        <v>420</v>
      </c>
    </row>
    <row r="339" spans="2:8" ht="33" x14ac:dyDescent="0.3">
      <c r="B339" s="207">
        <f t="shared" si="11"/>
        <v>335</v>
      </c>
      <c r="C339" s="208">
        <v>39232</v>
      </c>
      <c r="D339" s="281" t="str">
        <f>VLOOKUP(C339,'SINAPI ABRIL2023'!A:E,2,0)</f>
        <v xml:space="preserve">CABO DE COBRE, FLEXIVEL, CLASSE 4 OU 5, ISOLACAO EM PVC/A, ANTICHAMA BWF-B, 1 CONDUTOR, 450/750 V, SECAO NOMINAL 25 MM2                                                                                                                                                                                                                                                                                                                                                                                   </v>
      </c>
      <c r="E339" s="208" t="str">
        <f>VLOOKUP(C339,'SINAPI ABRIL2023'!A:E,3,0)</f>
        <v xml:space="preserve">M     </v>
      </c>
      <c r="F339" s="210">
        <v>4820</v>
      </c>
      <c r="G339" s="214" t="str">
        <f>VLOOKUP(C339,'SINAPI ABRIL2023'!A:E,5,0)</f>
        <v>24,71</v>
      </c>
      <c r="H339" s="211">
        <f t="shared" si="10"/>
        <v>119102.2</v>
      </c>
    </row>
    <row r="340" spans="2:8" x14ac:dyDescent="0.3">
      <c r="B340" s="207">
        <f t="shared" si="11"/>
        <v>336</v>
      </c>
      <c r="C340" s="208">
        <v>39386</v>
      </c>
      <c r="D340" s="281" t="str">
        <f>VLOOKUP(C340,'SINAPI ABRIL2023'!A:E,2,0)</f>
        <v xml:space="preserve">LAMPADA LED TUBULAR BIVOLT 9/10 W, BASE G13                                                                                                                                                                                                                                                                                                                                                                                                                                                               </v>
      </c>
      <c r="E340" s="208" t="str">
        <f>VLOOKUP(C340,'SINAPI ABRIL2023'!A:E,3,0)</f>
        <v xml:space="preserve">UN    </v>
      </c>
      <c r="F340" s="210">
        <v>45</v>
      </c>
      <c r="G340" s="214" t="str">
        <f>VLOOKUP(C340,'SINAPI ABRIL2023'!A:E,5,0)</f>
        <v>10,69</v>
      </c>
      <c r="H340" s="211">
        <f t="shared" si="10"/>
        <v>481.04999999999995</v>
      </c>
    </row>
    <row r="341" spans="2:8" x14ac:dyDescent="0.3">
      <c r="B341" s="207">
        <f t="shared" si="11"/>
        <v>337</v>
      </c>
      <c r="C341" s="208">
        <v>4792</v>
      </c>
      <c r="D341" s="281" t="str">
        <f>VLOOKUP(C341,'SINAPI ABRIL2023'!A:E,2,0)</f>
        <v xml:space="preserve">PLACA VINILICA SEMIFLEXIVEL PARA PISOS, E = 3,2 MM, 30 X 30 CM (SEM COLOCACAO)                                                                                                                                                                                                                                                                                                                                                                                                                            </v>
      </c>
      <c r="E341" s="208" t="str">
        <f>VLOOKUP(C341,'SINAPI ABRIL2023'!A:E,3,0)</f>
        <v xml:space="preserve">M2    </v>
      </c>
      <c r="F341" s="210">
        <v>500</v>
      </c>
      <c r="G341" s="214" t="str">
        <f>VLOOKUP(C341,'SINAPI ABRIL2023'!A:E,5,0)</f>
        <v>149,61</v>
      </c>
      <c r="H341" s="211">
        <f t="shared" si="10"/>
        <v>74805</v>
      </c>
    </row>
    <row r="342" spans="2:8" x14ac:dyDescent="0.3">
      <c r="B342" s="207">
        <f t="shared" si="11"/>
        <v>338</v>
      </c>
      <c r="C342" s="208">
        <v>39387</v>
      </c>
      <c r="D342" s="281" t="str">
        <f>VLOOKUP(C342,'SINAPI ABRIL2023'!A:E,2,0)</f>
        <v xml:space="preserve">LAMPADA LED TUBULAR BIVOLT 18/20 W, BASE G13                                                                                                                                                                                                                                                                                                                                                                                                                                                              </v>
      </c>
      <c r="E342" s="208" t="str">
        <f>VLOOKUP(C342,'SINAPI ABRIL2023'!A:E,3,0)</f>
        <v xml:space="preserve">UN    </v>
      </c>
      <c r="F342" s="210">
        <v>4810</v>
      </c>
      <c r="G342" s="214" t="str">
        <f>VLOOKUP(C342,'SINAPI ABRIL2023'!A:E,5,0)</f>
        <v>15,34</v>
      </c>
      <c r="H342" s="211">
        <f t="shared" si="10"/>
        <v>73785.399999999994</v>
      </c>
    </row>
    <row r="343" spans="2:8" x14ac:dyDescent="0.3">
      <c r="B343" s="207">
        <f t="shared" si="11"/>
        <v>339</v>
      </c>
      <c r="C343" s="208">
        <v>38193</v>
      </c>
      <c r="D343" s="281" t="s">
        <v>194</v>
      </c>
      <c r="E343" s="208" t="str">
        <f>VLOOKUP(C343,'SINAPI ABRIL2023'!A:E,3,0)</f>
        <v xml:space="preserve">UN    </v>
      </c>
      <c r="F343" s="210">
        <v>640</v>
      </c>
      <c r="G343" s="214" t="str">
        <f>VLOOKUP(C343,'SINAPI ABRIL2023'!A:E,5,0)</f>
        <v>6,95</v>
      </c>
      <c r="H343" s="211">
        <f t="shared" si="10"/>
        <v>4448</v>
      </c>
    </row>
    <row r="344" spans="2:8" x14ac:dyDescent="0.3">
      <c r="B344" s="207">
        <f t="shared" si="11"/>
        <v>340</v>
      </c>
      <c r="C344" s="208">
        <v>4804</v>
      </c>
      <c r="D344" s="281" t="s">
        <v>194</v>
      </c>
      <c r="E344" s="208" t="str">
        <f>VLOOKUP(C344,'SINAPI ABRIL2023'!A:E,3,0)</f>
        <v xml:space="preserve">M     </v>
      </c>
      <c r="F344" s="210">
        <v>1530</v>
      </c>
      <c r="G344" s="214" t="str">
        <f>VLOOKUP(C344,'SINAPI ABRIL2023'!A:E,5,0)</f>
        <v>21,84</v>
      </c>
      <c r="H344" s="211">
        <f t="shared" si="10"/>
        <v>33415.199999999997</v>
      </c>
    </row>
    <row r="345" spans="2:8" ht="33" x14ac:dyDescent="0.3">
      <c r="B345" s="207">
        <f t="shared" si="11"/>
        <v>341</v>
      </c>
      <c r="C345" s="208">
        <v>42248</v>
      </c>
      <c r="D345" s="281" t="str">
        <f>VLOOKUP(C345,'SINAPI ABRIL2023'!A:E,2,0)</f>
        <v xml:space="preserve">LUMINARIA DE LED PARA ILUMINACAO PUBLICA, DE 181 W ATE 239 W, INVOLUCRO EM ALUMINIO OU ACO INOX                                                                                                                                                                                                                                                                                                                                                                                                           </v>
      </c>
      <c r="E345" s="208" t="str">
        <f>VLOOKUP(C345,'SINAPI ABRIL2023'!A:E,3,0)</f>
        <v xml:space="preserve">UN    </v>
      </c>
      <c r="F345" s="210">
        <v>5</v>
      </c>
      <c r="G345" s="214" t="str">
        <f>VLOOKUP(C345,'SINAPI ABRIL2023'!A:E,5,0)</f>
        <v>796,83</v>
      </c>
      <c r="H345" s="211">
        <f t="shared" si="10"/>
        <v>3984.15</v>
      </c>
    </row>
    <row r="346" spans="2:8" ht="33" x14ac:dyDescent="0.3">
      <c r="B346" s="207">
        <f t="shared" si="11"/>
        <v>342</v>
      </c>
      <c r="C346" s="208">
        <v>42249</v>
      </c>
      <c r="D346" s="281" t="str">
        <f>VLOOKUP(C346,'SINAPI ABRIL2023'!A:E,2,0)</f>
        <v xml:space="preserve">LUMINARIA DE LED PARA ILUMINACAO PUBLICA, DE 240 W ATE 350 W, INVOLUCRO EM ALUMINIO OU ACO INOX                                                                                                                                                                                                                                                                                                                                                                                                           </v>
      </c>
      <c r="E346" s="208" t="str">
        <f>VLOOKUP(C346,'SINAPI ABRIL2023'!A:E,3,0)</f>
        <v xml:space="preserve">UN    </v>
      </c>
      <c r="F346" s="210">
        <v>12</v>
      </c>
      <c r="G346" s="214" t="str">
        <f>VLOOKUP(C346,'SINAPI ABRIL2023'!A:E,5,0)</f>
        <v>1.320,06</v>
      </c>
      <c r="H346" s="211">
        <f t="shared" si="10"/>
        <v>15840.72</v>
      </c>
    </row>
    <row r="347" spans="2:8" ht="49.5" x14ac:dyDescent="0.3">
      <c r="B347" s="207">
        <f t="shared" si="11"/>
        <v>343</v>
      </c>
      <c r="C347" s="208">
        <v>10527</v>
      </c>
      <c r="D347" s="281" t="str">
        <f>VLOOKUP(C347,'SINAPI ABRIL2023'!A:E,2,0)</f>
        <v xml:space="preserve">LOCACAO DE ANDAIME METALICO TUBULAR DE ENCAIXE, TIPO DE TORRE, CADA PAINEL COM LARGURA DE 1 ATE 1,5 M E ALTURA DE *1,00* M, INCLUINDO DIAGONAL, BARRAS DE LIGACAO, SAPATAS OU RODIZIOS E DEMAIS ITENS NECESSARIOS A MONTAGEM (NAO INCLUI INSTALACAO)                                                                                                                                                                                                                                                      </v>
      </c>
      <c r="E347" s="208" t="str">
        <f>VLOOKUP(C347,'SINAPI ABRIL2023'!A:E,3,0)</f>
        <v xml:space="preserve">MXMES </v>
      </c>
      <c r="F347" s="210">
        <v>72</v>
      </c>
      <c r="G347" s="214" t="str">
        <f>VLOOKUP(C347,'SINAPI ABRIL2023'!A:E,5,0)</f>
        <v>20,00</v>
      </c>
      <c r="H347" s="211">
        <f t="shared" si="10"/>
        <v>1440</v>
      </c>
    </row>
    <row r="348" spans="2:8" x14ac:dyDescent="0.3">
      <c r="B348" s="207">
        <f t="shared" si="11"/>
        <v>344</v>
      </c>
      <c r="C348" s="208">
        <v>38194</v>
      </c>
      <c r="D348" s="281" t="str">
        <f>VLOOKUP(C348,'SINAPI ABRIL2023'!A:E,2,0)</f>
        <v xml:space="preserve">LAMPADA LED 10 W BIVOLT BRANCA, FORMATO TRADICIONAL (BASE E27)                                                                                                                                                                                                                                                                                                                                                                                                                                            </v>
      </c>
      <c r="E348" s="208" t="str">
        <f>VLOOKUP(C348,'SINAPI ABRIL2023'!A:E,3,0)</f>
        <v xml:space="preserve">UN    </v>
      </c>
      <c r="F348" s="210">
        <v>490</v>
      </c>
      <c r="G348" s="214" t="str">
        <f>VLOOKUP(C348,'SINAPI ABRIL2023'!A:E,5,0)</f>
        <v>8,00</v>
      </c>
      <c r="H348" s="211">
        <f t="shared" si="10"/>
        <v>3920</v>
      </c>
    </row>
    <row r="349" spans="2:8" x14ac:dyDescent="0.3">
      <c r="B349" s="207">
        <f t="shared" si="11"/>
        <v>345</v>
      </c>
      <c r="C349" s="208">
        <v>39377</v>
      </c>
      <c r="D349" s="281" t="str">
        <f>VLOOKUP(C349,'SINAPI ABRIL2023'!A:E,2,0)</f>
        <v xml:space="preserve">LAMPADA FLUORESCENTE COMPACTA BRANCA 135 W, BASE E40 (127/220 V)                                                                                                                                                                                                                                                                                                                                                                                                                                          </v>
      </c>
      <c r="E349" s="208" t="str">
        <f>VLOOKUP(C349,'SINAPI ABRIL2023'!A:E,3,0)</f>
        <v xml:space="preserve">UN    </v>
      </c>
      <c r="F349" s="210">
        <v>15</v>
      </c>
      <c r="G349" s="214" t="str">
        <f>VLOOKUP(C349,'SINAPI ABRIL2023'!A:E,5,0)</f>
        <v>200,88</v>
      </c>
      <c r="H349" s="211">
        <f t="shared" si="10"/>
        <v>3013.2</v>
      </c>
    </row>
    <row r="350" spans="2:8" x14ac:dyDescent="0.3">
      <c r="B350" s="207">
        <f t="shared" si="11"/>
        <v>346</v>
      </c>
      <c r="C350" s="208">
        <v>38781</v>
      </c>
      <c r="D350" s="281" t="str">
        <f>VLOOKUP(C350,'SINAPI ABRIL2023'!A:E,2,0)</f>
        <v xml:space="preserve">LAMPADA FLUORESCENTE ESPIRAL BRANCA 45 W, BASE E27 (127/220 V)                                                                                                                                                                                                                                                                                                                                                                                                                                            </v>
      </c>
      <c r="E350" s="208" t="str">
        <f>VLOOKUP(C350,'SINAPI ABRIL2023'!A:E,3,0)</f>
        <v xml:space="preserve">UN    </v>
      </c>
      <c r="F350" s="210">
        <v>125</v>
      </c>
      <c r="G350" s="214" t="str">
        <f>VLOOKUP(C350,'SINAPI ABRIL2023'!A:E,5,0)</f>
        <v>57,61</v>
      </c>
      <c r="H350" s="211">
        <f t="shared" si="10"/>
        <v>7201.25</v>
      </c>
    </row>
    <row r="351" spans="2:8" ht="33" x14ac:dyDescent="0.3">
      <c r="B351" s="207">
        <f t="shared" si="11"/>
        <v>347</v>
      </c>
      <c r="C351" s="208">
        <v>10749</v>
      </c>
      <c r="D351" s="281" t="str">
        <f>VLOOKUP(C351,'SINAPI ABRIL2023'!A:E,2,0)</f>
        <v xml:space="preserve">LOCACAO DE ESCORA METALICA TELESCOPICA, COM ALTURA REGULAVEL DE *1,80* A *3,20* M, COM CAPACIDADE DE CARGA DE NO MINIMO 1000 KGF (10 KN), INCLUSO TRIPE E FORCADO                                                                                                                                                                                                                                                                                                                                         </v>
      </c>
      <c r="E351" s="208" t="str">
        <f>VLOOKUP(C351,'SINAPI ABRIL2023'!A:E,3,0)</f>
        <v xml:space="preserve">MES   </v>
      </c>
      <c r="F351" s="210">
        <v>240</v>
      </c>
      <c r="G351" s="214" t="str">
        <f>VLOOKUP(C351,'SINAPI ABRIL2023'!A:E,5,0)</f>
        <v>9,16</v>
      </c>
      <c r="H351" s="211">
        <f t="shared" si="10"/>
        <v>2198.4</v>
      </c>
    </row>
    <row r="352" spans="2:8" x14ac:dyDescent="0.3">
      <c r="B352" s="207">
        <f t="shared" si="11"/>
        <v>348</v>
      </c>
      <c r="C352" s="208">
        <v>10422</v>
      </c>
      <c r="D352" s="281" t="str">
        <f>VLOOKUP(C352,'SINAPI ABRIL2023'!A:E,2,0)</f>
        <v xml:space="preserve">BACIA SANITARIA (VASO) COM CAIXA ACOPLADA, SIFAO APARENTE, DE LOUCA BRANCA (SEM ASSENTO)                                                                                                                                                                                                                                                                                                                                                                                                                  </v>
      </c>
      <c r="E352" s="208" t="str">
        <f>VLOOKUP(C352,'SINAPI ABRIL2023'!A:E,3,0)</f>
        <v xml:space="preserve">UN    </v>
      </c>
      <c r="F352" s="210">
        <v>50</v>
      </c>
      <c r="G352" s="214" t="str">
        <f>VLOOKUP(C352,'SINAPI ABRIL2023'!A:E,5,0)</f>
        <v>409,35</v>
      </c>
      <c r="H352" s="211">
        <f t="shared" si="10"/>
        <v>20467.5</v>
      </c>
    </row>
    <row r="353" spans="2:8" ht="33" x14ac:dyDescent="0.3">
      <c r="B353" s="207">
        <f t="shared" si="11"/>
        <v>349</v>
      </c>
      <c r="C353" s="208">
        <v>39396</v>
      </c>
      <c r="D353" s="281" t="str">
        <f>VLOOKUP(C353,'SINAPI ABRIL2023'!A:E,2,0)</f>
        <v xml:space="preserve">SENSOR DE PRESENCA BIVOLT COM FOTOCELULA PARA QUALQUER TIPO DE LAMPADA, POTENCIA MAXIMA *1000* W, USO EXTERNO                                                                                                                                                                                                                                                                                                                                                                                             </v>
      </c>
      <c r="E353" s="208" t="str">
        <f>VLOOKUP(C353,'SINAPI ABRIL2023'!A:E,3,0)</f>
        <v xml:space="preserve">UN    </v>
      </c>
      <c r="F353" s="210">
        <v>50</v>
      </c>
      <c r="G353" s="214" t="str">
        <f>VLOOKUP(C353,'SINAPI ABRIL2023'!A:E,5,0)</f>
        <v>69,64</v>
      </c>
      <c r="H353" s="211">
        <f t="shared" si="10"/>
        <v>3482</v>
      </c>
    </row>
    <row r="354" spans="2:8" ht="49.5" x14ac:dyDescent="0.3">
      <c r="B354" s="207">
        <f t="shared" si="11"/>
        <v>350</v>
      </c>
      <c r="C354" s="208">
        <v>3097</v>
      </c>
      <c r="D354" s="281" t="str">
        <f>VLOOKUP(C354,'SINAPI ABRIL2023'!A:E,2,0)</f>
        <v xml:space="preserve">FECHADURA ROSETA REDONDA PARA PORTA DE BANHEIRO, EM ACO INOX (MAQUINA, TESTA E CONTRA-TESTA) E EM ZAMAC (MACANETA, LINGUETA E TRINCOS) COM ACABAMENTO CROMADO, MAQUINA DE 40 MM, INCLUINDO CHAVE TIPO TRANQUETA                                                                                                                                                                                                                                                                                           </v>
      </c>
      <c r="E354" s="208" t="str">
        <f>VLOOKUP(C354,'SINAPI ABRIL2023'!A:E,3,0)</f>
        <v xml:space="preserve">CJ    </v>
      </c>
      <c r="F354" s="210">
        <v>2</v>
      </c>
      <c r="G354" s="214" t="str">
        <f>VLOOKUP(C354,'SINAPI ABRIL2023'!A:E,5,0)</f>
        <v>76,28</v>
      </c>
      <c r="H354" s="211">
        <f t="shared" si="10"/>
        <v>152.56</v>
      </c>
    </row>
    <row r="355" spans="2:8" x14ac:dyDescent="0.3">
      <c r="B355" s="207">
        <f t="shared" si="11"/>
        <v>351</v>
      </c>
      <c r="C355" s="208">
        <v>7186</v>
      </c>
      <c r="D355" s="281" t="str">
        <f>VLOOKUP(C355,'SINAPI ABRIL2023'!A:E,2,0)</f>
        <v xml:space="preserve">TELHA DE FIBROCIMENTO ONDULADA E = 6 MM, DE 1,83 X 1,10 M (SEM AMIANTO)                                                                                                                                                                                                                                                                                                                                                                                                                                   </v>
      </c>
      <c r="E355" s="208" t="str">
        <f>VLOOKUP(C355,'SINAPI ABRIL2023'!A:E,3,0)</f>
        <v xml:space="preserve">UN    </v>
      </c>
      <c r="F355" s="210">
        <v>40</v>
      </c>
      <c r="G355" s="214" t="str">
        <f>VLOOKUP(C355,'SINAPI ABRIL2023'!A:E,5,0)</f>
        <v>59,90</v>
      </c>
      <c r="H355" s="211">
        <f t="shared" si="10"/>
        <v>2396</v>
      </c>
    </row>
    <row r="356" spans="2:8" x14ac:dyDescent="0.3">
      <c r="B356" s="207">
        <f t="shared" si="11"/>
        <v>352</v>
      </c>
      <c r="C356" s="208">
        <v>7194</v>
      </c>
      <c r="D356" s="281" t="str">
        <f>VLOOKUP(C356,'SINAPI ABRIL2023'!A:E,2,0)</f>
        <v xml:space="preserve">TELHA DE FIBROCIMENTO ONDULADA E = 6 MM, DE 2,44 X 1,10 M (SEM AMIANTO)                                                                                                                                                                                                                                                                                                                                                                                                                                   </v>
      </c>
      <c r="E356" s="208" t="str">
        <f>VLOOKUP(C356,'SINAPI ABRIL2023'!A:E,3,0)</f>
        <v xml:space="preserve">M2    </v>
      </c>
      <c r="F356" s="210">
        <v>82</v>
      </c>
      <c r="G356" s="214" t="str">
        <f>VLOOKUP(C356,'SINAPI ABRIL2023'!A:E,5,0)</f>
        <v>27,62</v>
      </c>
      <c r="H356" s="211">
        <f t="shared" si="10"/>
        <v>2264.84</v>
      </c>
    </row>
    <row r="357" spans="2:8" ht="33" x14ac:dyDescent="0.3">
      <c r="B357" s="207">
        <f t="shared" si="11"/>
        <v>353</v>
      </c>
      <c r="C357" s="208">
        <v>4014</v>
      </c>
      <c r="D357" s="281" t="str">
        <f>VLOOKUP(C357,'SINAPI ABRIL2023'!A:E,2,0)</f>
        <v xml:space="preserve">MANTA ASFALTICA ELASTOMERICA EM POLIESTER 3 MM, TIPO III, CLASSE B, ACABAMENTO PP (NBR 9952)                                                                                                                                                                                                                                                                                                                                                                                                              </v>
      </c>
      <c r="E357" s="208" t="str">
        <f>VLOOKUP(C357,'SINAPI ABRIL2023'!A:E,3,0)</f>
        <v xml:space="preserve">M2    </v>
      </c>
      <c r="F357" s="210">
        <v>437</v>
      </c>
      <c r="G357" s="214" t="str">
        <f>VLOOKUP(C357,'SINAPI ABRIL2023'!A:E,5,0)</f>
        <v>55,25</v>
      </c>
      <c r="H357" s="211">
        <f t="shared" si="10"/>
        <v>24144.25</v>
      </c>
    </row>
    <row r="358" spans="2:8" x14ac:dyDescent="0.3">
      <c r="B358" s="207">
        <f t="shared" si="11"/>
        <v>354</v>
      </c>
      <c r="C358" s="208">
        <v>3753</v>
      </c>
      <c r="D358" s="281" t="str">
        <f>VLOOKUP(C358,'SINAPI ABRIL2023'!A:E,2,0)</f>
        <v xml:space="preserve">LAMPADA FLUORESCENTE TUBULAR T10, DE 20 OU 40 W, BIVOLT                                                                                                                                                                                                                                                                                                                                                                                                                                                   </v>
      </c>
      <c r="E358" s="208" t="str">
        <f>VLOOKUP(C358,'SINAPI ABRIL2023'!A:E,3,0)</f>
        <v xml:space="preserve">UN    </v>
      </c>
      <c r="F358" s="210">
        <v>85</v>
      </c>
      <c r="G358" s="214" t="str">
        <f>VLOOKUP(C358,'SINAPI ABRIL2023'!A:E,5,0)</f>
        <v>9,12</v>
      </c>
      <c r="H358" s="211">
        <f t="shared" si="10"/>
        <v>775.19999999999993</v>
      </c>
    </row>
    <row r="359" spans="2:8" x14ac:dyDescent="0.3">
      <c r="B359" s="207">
        <f t="shared" si="11"/>
        <v>355</v>
      </c>
      <c r="C359" s="208">
        <v>3753</v>
      </c>
      <c r="D359" s="281" t="str">
        <f>VLOOKUP(C359,'SINAPI ABRIL2023'!A:E,2,0)</f>
        <v xml:space="preserve">LAMPADA FLUORESCENTE TUBULAR T10, DE 20 OU 40 W, BIVOLT                                                                                                                                                                                                                                                                                                                                                                                                                                                   </v>
      </c>
      <c r="E359" s="208" t="str">
        <f>VLOOKUP(C359,'SINAPI ABRIL2023'!A:E,3,0)</f>
        <v xml:space="preserve">UN    </v>
      </c>
      <c r="F359" s="210">
        <v>125</v>
      </c>
      <c r="G359" s="214" t="str">
        <f>VLOOKUP(C359,'SINAPI ABRIL2023'!A:E,5,0)</f>
        <v>9,12</v>
      </c>
      <c r="H359" s="211">
        <f t="shared" si="10"/>
        <v>1140</v>
      </c>
    </row>
    <row r="360" spans="2:8" x14ac:dyDescent="0.3">
      <c r="B360" s="207">
        <f t="shared" si="11"/>
        <v>356</v>
      </c>
      <c r="C360" s="208">
        <v>7304</v>
      </c>
      <c r="D360" s="281" t="str">
        <f>VLOOKUP(C360,'SINAPI ABRIL2023'!A:E,2,0)</f>
        <v xml:space="preserve">TINTA EPOXI BASE AGUA PREMIUM, BRANCA                                                                                                                                                                                                                                                                                                                                                                                                                                                                     </v>
      </c>
      <c r="E360" s="208" t="str">
        <f>VLOOKUP(C360,'SINAPI ABRIL2023'!A:E,3,0)</f>
        <v xml:space="preserve">L     </v>
      </c>
      <c r="F360" s="210">
        <v>12</v>
      </c>
      <c r="G360" s="214" t="str">
        <f>VLOOKUP(C360,'SINAPI ABRIL2023'!A:E,5,0)</f>
        <v>85,64</v>
      </c>
      <c r="H360" s="211">
        <f t="shared" si="10"/>
        <v>1027.68</v>
      </c>
    </row>
    <row r="361" spans="2:8" x14ac:dyDescent="0.3">
      <c r="B361" s="207">
        <f t="shared" si="11"/>
        <v>357</v>
      </c>
      <c r="C361" s="208">
        <v>5318</v>
      </c>
      <c r="D361" s="281" t="str">
        <f>VLOOKUP(C361,'SINAPI ABRIL2023'!A:E,2,0)</f>
        <v xml:space="preserve">DILUENTE AGUARRAS                                                                                                                                                                                                                                                                                                                                                                                                                                                                                         </v>
      </c>
      <c r="E361" s="208" t="str">
        <f>VLOOKUP(C361,'SINAPI ABRIL2023'!A:E,3,0)</f>
        <v xml:space="preserve">L     </v>
      </c>
      <c r="F361" s="210">
        <v>25</v>
      </c>
      <c r="G361" s="214" t="str">
        <f>VLOOKUP(C361,'SINAPI ABRIL2023'!A:E,5,0)</f>
        <v>17,98</v>
      </c>
      <c r="H361" s="211">
        <f t="shared" si="10"/>
        <v>449.5</v>
      </c>
    </row>
    <row r="362" spans="2:8" x14ac:dyDescent="0.3">
      <c r="B362" s="207">
        <f t="shared" si="11"/>
        <v>358</v>
      </c>
      <c r="C362" s="199">
        <v>35692</v>
      </c>
      <c r="D362" s="281" t="str">
        <f>VLOOKUP(C362,'SINAPI ABRIL2023'!A:E,2,0)</f>
        <v xml:space="preserve">TINTA LATEX ACRILICA STANDARD, COR BRANCA                                                                                                                                                                                                                                                                                                                                                                                                                                                                 </v>
      </c>
      <c r="E362" s="208" t="str">
        <f>VLOOKUP(C362,'SINAPI ABRIL2023'!A:E,3,0)</f>
        <v xml:space="preserve">L     </v>
      </c>
      <c r="F362" s="210">
        <v>450</v>
      </c>
      <c r="G362" s="214" t="str">
        <f>VLOOKUP(C362,'SINAPI ABRIL2023'!A:E,5,0)</f>
        <v>19,05</v>
      </c>
      <c r="H362" s="211">
        <f t="shared" si="10"/>
        <v>8572.5</v>
      </c>
    </row>
    <row r="363" spans="2:8" x14ac:dyDescent="0.3">
      <c r="B363" s="207">
        <f t="shared" si="11"/>
        <v>359</v>
      </c>
      <c r="C363" s="208">
        <v>34636</v>
      </c>
      <c r="D363" s="281" t="str">
        <f>VLOOKUP(C363,'SINAPI ABRIL2023'!A:E,2,0)</f>
        <v xml:space="preserve">CAIXA D'AGUA / RESERVATORIO EM POLIETILENO, 1000 LITROS, COM TAMPA                                                                                                                                                                                                                                                                                                                                                                                                                                        </v>
      </c>
      <c r="E363" s="208" t="str">
        <f>VLOOKUP(C363,'SINAPI ABRIL2023'!A:E,3,0)</f>
        <v xml:space="preserve">UN    </v>
      </c>
      <c r="F363" s="210">
        <v>2</v>
      </c>
      <c r="G363" s="214" t="str">
        <f>VLOOKUP(C363,'SINAPI ABRIL2023'!A:E,5,0)</f>
        <v>480,00</v>
      </c>
      <c r="H363" s="211">
        <f t="shared" si="10"/>
        <v>960</v>
      </c>
    </row>
    <row r="364" spans="2:8" x14ac:dyDescent="0.3">
      <c r="B364" s="207">
        <f t="shared" si="11"/>
        <v>360</v>
      </c>
      <c r="C364" s="208">
        <v>34639</v>
      </c>
      <c r="D364" s="281" t="str">
        <f>VLOOKUP(C364,'SINAPI ABRIL2023'!A:E,2,0)</f>
        <v xml:space="preserve">CAIXA D'AGUA / RESERVATORIO EM POLIETILENO, 1500 LITROS, COM TAMPA                                                                                                                                                                                                                                                                                                                                                                                                                                        </v>
      </c>
      <c r="E364" s="208" t="str">
        <f>VLOOKUP(C364,'SINAPI ABRIL2023'!A:E,3,0)</f>
        <v xml:space="preserve">UN    </v>
      </c>
      <c r="F364" s="210">
        <v>5</v>
      </c>
      <c r="G364" s="214" t="str">
        <f>VLOOKUP(C364,'SINAPI ABRIL2023'!A:E,5,0)</f>
        <v>1.107,92</v>
      </c>
      <c r="H364" s="211">
        <f t="shared" si="10"/>
        <v>5539.6</v>
      </c>
    </row>
    <row r="365" spans="2:8" ht="33" x14ac:dyDescent="0.3">
      <c r="B365" s="207">
        <f t="shared" si="11"/>
        <v>361</v>
      </c>
      <c r="C365" s="208">
        <v>4786</v>
      </c>
      <c r="D365" s="281" t="str">
        <f>VLOOKUP(C365,'SINAPI ABRIL2023'!A:E,2,0)</f>
        <v xml:space="preserve">PISO EM GRANILITE, MARMORITE OU GRANITINA, AGREGADO COR PRETO, CINZA, PALHA OU BRANCO, E=  *8* MM (INCLUSO EXECUCAO)                                                                                                                                                                                                                                                                                                                                                                                      </v>
      </c>
      <c r="E365" s="208" t="str">
        <f>VLOOKUP(C365,'SINAPI ABRIL2023'!A:E,3,0)</f>
        <v xml:space="preserve">M2    </v>
      </c>
      <c r="F365" s="210">
        <v>250</v>
      </c>
      <c r="G365" s="214" t="str">
        <f>VLOOKUP(C365,'SINAPI ABRIL2023'!A:E,5,0)</f>
        <v>120,00</v>
      </c>
      <c r="H365" s="211">
        <f t="shared" si="10"/>
        <v>30000</v>
      </c>
    </row>
    <row r="366" spans="2:8" ht="33" x14ac:dyDescent="0.3">
      <c r="B366" s="207">
        <f t="shared" si="11"/>
        <v>362</v>
      </c>
      <c r="C366" s="199">
        <v>11154</v>
      </c>
      <c r="D366" s="281" t="str">
        <f>VLOOKUP(C366,'SINAPI ABRIL2023'!A:E,2,0)</f>
        <v xml:space="preserve">PORTA CORTA-FOGO PARA SAIDA DE EMERGENCIA, COM FECHADURA, VAO LUZ DE 90 X 210 CM, CLASSE P-90 (NBR 11742)                                                                                                                                                                                                                                                                                                                                                                                                 </v>
      </c>
      <c r="E366" s="208" t="str">
        <f>VLOOKUP(C366,'SINAPI ABRIL2023'!A:E,3,0)</f>
        <v xml:space="preserve">UN    </v>
      </c>
      <c r="F366" s="210">
        <v>2</v>
      </c>
      <c r="G366" s="214" t="str">
        <f>VLOOKUP(C366,'SINAPI ABRIL2023'!A:E,5,0)</f>
        <v>1.064,46</v>
      </c>
      <c r="H366" s="211">
        <f t="shared" si="10"/>
        <v>2128.92</v>
      </c>
    </row>
    <row r="367" spans="2:8" ht="33" x14ac:dyDescent="0.3">
      <c r="B367" s="207">
        <f t="shared" si="11"/>
        <v>363</v>
      </c>
      <c r="C367" s="208">
        <v>38084</v>
      </c>
      <c r="D367" s="281" t="str">
        <f>VLOOKUP(C367,'SINAPI ABRIL2023'!A:E,2,0)</f>
        <v xml:space="preserve">TOMADA PARA ANTENA DE TV, CABO COAXIAL DE 9 MM, CONJUNTO MONTADO PARA EMBUTIR 4" X 2" (PLACA + SUPORTE + MODULO)                                                                                                                                                                                                                                                                                                                                                                                          </v>
      </c>
      <c r="E367" s="208" t="str">
        <f>VLOOKUP(C367,'SINAPI ABRIL2023'!A:E,3,0)</f>
        <v xml:space="preserve">UN    </v>
      </c>
      <c r="F367" s="210">
        <v>10</v>
      </c>
      <c r="G367" s="214" t="str">
        <f>VLOOKUP(C367,'SINAPI ABRIL2023'!A:E,5,0)</f>
        <v>18,38</v>
      </c>
      <c r="H367" s="211">
        <f t="shared" si="10"/>
        <v>183.79999999999998</v>
      </c>
    </row>
    <row r="368" spans="2:8" ht="33" x14ac:dyDescent="0.3">
      <c r="B368" s="207">
        <f t="shared" si="11"/>
        <v>364</v>
      </c>
      <c r="C368" s="208">
        <v>37587</v>
      </c>
      <c r="D368" s="281" t="str">
        <f>VLOOKUP(C368,'SINAPI ABRIL2023'!A:E,2,0)</f>
        <v xml:space="preserve">MISTURADOR MONOCOMANDO PARA CHUVEIRO, BASE BRUTA, METALICO COM ACABAMENTO CROMADO                                                                                                                                                                                                                                                                                                                                                                                                                         </v>
      </c>
      <c r="E368" s="208" t="str">
        <f>VLOOKUP(C368,'SINAPI ABRIL2023'!A:E,3,0)</f>
        <v xml:space="preserve">UN    </v>
      </c>
      <c r="F368" s="210">
        <v>5</v>
      </c>
      <c r="G368" s="214" t="str">
        <f>VLOOKUP(C368,'SINAPI ABRIL2023'!A:E,5,0)</f>
        <v>423,29</v>
      </c>
      <c r="H368" s="211">
        <f t="shared" si="10"/>
        <v>2116.4500000000003</v>
      </c>
    </row>
    <row r="369" spans="2:8" x14ac:dyDescent="0.3">
      <c r="B369" s="207">
        <f t="shared" si="11"/>
        <v>365</v>
      </c>
      <c r="C369" s="208">
        <v>1747</v>
      </c>
      <c r="D369" s="281" t="str">
        <f>VLOOKUP(C369,'SINAPI ABRIL2023'!A:E,2,0)</f>
        <v xml:space="preserve">CUBA ACO INOX (AISI 304) DE EMBUTIR COM VALVULA DE 3 1/2 ", DE *56 X 33 X 12* CM                                                                                                                                                                                                                                                                                                                                                                                                                          </v>
      </c>
      <c r="E369" s="208" t="str">
        <f>VLOOKUP(C369,'SINAPI ABRIL2023'!A:E,3,0)</f>
        <v xml:space="preserve">UN    </v>
      </c>
      <c r="F369" s="210">
        <v>2</v>
      </c>
      <c r="G369" s="214" t="str">
        <f>VLOOKUP(C369,'SINAPI ABRIL2023'!A:E,5,0)</f>
        <v>189,58</v>
      </c>
      <c r="H369" s="211">
        <f t="shared" si="10"/>
        <v>379.16</v>
      </c>
    </row>
    <row r="370" spans="2:8" ht="33" x14ac:dyDescent="0.3">
      <c r="B370" s="207">
        <f t="shared" si="11"/>
        <v>366</v>
      </c>
      <c r="C370" s="208">
        <v>11480</v>
      </c>
      <c r="D370" s="281" t="str">
        <f>VLOOKUP(C370,'SINAPI ABRIL2023'!A:E,2,0)</f>
        <v xml:space="preserve">FECHADURA AUXILIAR DE SEGURANCA PARA PORTA EXTERNA, EM ACO INOX, BROCA DE 45 A 55 MM, LINGUETA COM 3 AVANCOS, INCLUINDO 2 CHAVES TIPO CILINDRO                                                                                                                                                                                                                                                                                                                                                            </v>
      </c>
      <c r="E370" s="208" t="str">
        <f>VLOOKUP(C370,'SINAPI ABRIL2023'!A:E,3,0)</f>
        <v xml:space="preserve">CJ    </v>
      </c>
      <c r="F370" s="210">
        <v>25</v>
      </c>
      <c r="G370" s="214" t="str">
        <f>VLOOKUP(C370,'SINAPI ABRIL2023'!A:E,5,0)</f>
        <v>126,01</v>
      </c>
      <c r="H370" s="211">
        <f t="shared" si="10"/>
        <v>3150.25</v>
      </c>
    </row>
    <row r="371" spans="2:8" x14ac:dyDescent="0.3">
      <c r="B371" s="207">
        <f t="shared" si="11"/>
        <v>367</v>
      </c>
      <c r="C371" s="208">
        <v>377</v>
      </c>
      <c r="D371" s="281" t="str">
        <f>VLOOKUP(C371,'SINAPI ABRIL2023'!A:E,2,0)</f>
        <v xml:space="preserve">ASSENTO SANITARIO DE PLASTICO, TIPO CONVENCIONAL                                                                                                                                                                                                                                                                                                                                                                                                                                                          </v>
      </c>
      <c r="E371" s="208" t="str">
        <f>VLOOKUP(C371,'SINAPI ABRIL2023'!A:E,3,0)</f>
        <v xml:space="preserve">UN    </v>
      </c>
      <c r="F371" s="210">
        <v>50</v>
      </c>
      <c r="G371" s="214" t="str">
        <f>VLOOKUP(C371,'SINAPI ABRIL2023'!A:E,5,0)</f>
        <v>42,10</v>
      </c>
      <c r="H371" s="211">
        <f t="shared" si="10"/>
        <v>2105</v>
      </c>
    </row>
    <row r="372" spans="2:8" x14ac:dyDescent="0.3">
      <c r="B372" s="207">
        <f t="shared" si="11"/>
        <v>368</v>
      </c>
      <c r="C372" s="208">
        <v>3798</v>
      </c>
      <c r="D372" s="281" t="str">
        <f>VLOOKUP(C372,'SINAPI ABRIL2023'!A:E,2,0)</f>
        <v xml:space="preserve">LUMINARIA ABERTA P/ ILUMINACAO PUBLICA, TIPO X-57 PETERCO OU EQUIV                                                                                                                                                                                                                                                                                                                                                                                                                                        </v>
      </c>
      <c r="E372" s="208" t="str">
        <f>VLOOKUP(C372,'SINAPI ABRIL2023'!A:E,3,0)</f>
        <v xml:space="preserve">UN    </v>
      </c>
      <c r="F372" s="210">
        <v>30</v>
      </c>
      <c r="G372" s="214" t="str">
        <f>VLOOKUP(C372,'SINAPI ABRIL2023'!A:E,5,0)</f>
        <v>83,81</v>
      </c>
      <c r="H372" s="211">
        <f t="shared" si="10"/>
        <v>2514.3000000000002</v>
      </c>
    </row>
    <row r="373" spans="2:8" ht="33" x14ac:dyDescent="0.3">
      <c r="B373" s="207">
        <f t="shared" si="11"/>
        <v>369</v>
      </c>
      <c r="C373" s="208">
        <v>38786</v>
      </c>
      <c r="D373" s="281" t="str">
        <f>VLOOKUP(C373,'SINAPI ABRIL2023'!A:E,2,0)</f>
        <v xml:space="preserve">LUMINARIA HERMETICA IP-65 PARA 2 DUAS LAMPADAS DE 28/32/36/40 W (NAO INCLUI REATOR E LAMPADAS)                                                                                                                                                                                                                                                                                                                                                                                                            </v>
      </c>
      <c r="E373" s="208" t="str">
        <f>VLOOKUP(C373,'SINAPI ABRIL2023'!A:E,3,0)</f>
        <v xml:space="preserve">UN    </v>
      </c>
      <c r="F373" s="210">
        <v>25</v>
      </c>
      <c r="G373" s="214" t="str">
        <f>VLOOKUP(C373,'SINAPI ABRIL2023'!A:E,5,0)</f>
        <v>214,04</v>
      </c>
      <c r="H373" s="211">
        <f t="shared" si="10"/>
        <v>5351</v>
      </c>
    </row>
    <row r="374" spans="2:8" x14ac:dyDescent="0.3">
      <c r="B374" s="207">
        <f t="shared" si="11"/>
        <v>370</v>
      </c>
      <c r="C374" s="208">
        <v>1079</v>
      </c>
      <c r="D374" s="281" t="str">
        <f>VLOOKUP(C374,'SINAPI ABRIL2023'!A:E,2,0)</f>
        <v xml:space="preserve">REATOR ELETRONICO BIVOLT PARA 2 LAMPADAS FLUORESCENTES DE 36/40 W                                                                                                                                                                                                                                                                                                                                                                                                                                         </v>
      </c>
      <c r="E374" s="208" t="str">
        <f>VLOOKUP(C374,'SINAPI ABRIL2023'!A:E,3,0)</f>
        <v xml:space="preserve">UN    </v>
      </c>
      <c r="F374" s="210">
        <v>25</v>
      </c>
      <c r="G374" s="214" t="str">
        <f>VLOOKUP(C374,'SINAPI ABRIL2023'!A:E,5,0)</f>
        <v>39,05</v>
      </c>
      <c r="H374" s="211">
        <f t="shared" ref="H374:H415" si="12">F374*G374</f>
        <v>976.24999999999989</v>
      </c>
    </row>
    <row r="375" spans="2:8" x14ac:dyDescent="0.3">
      <c r="B375" s="207">
        <f t="shared" si="11"/>
        <v>371</v>
      </c>
      <c r="C375" s="208">
        <v>12316</v>
      </c>
      <c r="D375" s="281" t="str">
        <f>VLOOKUP(C375,'SINAPI ABRIL2023'!A:E,2,0)</f>
        <v xml:space="preserve">REATOR P/ 1 LAMPADA VAPOR DE MERCURIO 125W USO EXT                                                                                                                                                                                                                                                                                                                                                                                                                                                        </v>
      </c>
      <c r="E375" s="208" t="str">
        <f>VLOOKUP(C375,'SINAPI ABRIL2023'!A:E,3,0)</f>
        <v xml:space="preserve">UN    </v>
      </c>
      <c r="F375" s="210">
        <v>25</v>
      </c>
      <c r="G375" s="214" t="str">
        <f>VLOOKUP(C375,'SINAPI ABRIL2023'!A:E,5,0)</f>
        <v>112,51</v>
      </c>
      <c r="H375" s="211">
        <f t="shared" si="12"/>
        <v>2812.75</v>
      </c>
    </row>
    <row r="376" spans="2:8" ht="33" x14ac:dyDescent="0.3">
      <c r="B376" s="207">
        <f t="shared" si="11"/>
        <v>372</v>
      </c>
      <c r="C376" s="208">
        <v>151</v>
      </c>
      <c r="D376" s="281" t="str">
        <f>VLOOKUP(C376,'SINAPI ABRIL2023'!A:E,2,0)</f>
        <v xml:space="preserve">IMPERMEABILIZANTE INCOLOR,  BASE SILICONE, PARA TRATAMENTO DE FACHADAS, TELHAS, PEDRAS E OUTRAS SUPERFICIES                                                                                                                                                                                                                                                                                                                                                                                               </v>
      </c>
      <c r="E376" s="208" t="str">
        <f>VLOOKUP(C376,'SINAPI ABRIL2023'!A:E,3,0)</f>
        <v xml:space="preserve">L     </v>
      </c>
      <c r="F376" s="210">
        <v>100</v>
      </c>
      <c r="G376" s="214" t="str">
        <f>VLOOKUP(C376,'SINAPI ABRIL2023'!A:E,5,0)</f>
        <v>35,50</v>
      </c>
      <c r="H376" s="211">
        <f t="shared" si="12"/>
        <v>3550</v>
      </c>
    </row>
    <row r="377" spans="2:8" x14ac:dyDescent="0.3">
      <c r="B377" s="207">
        <f t="shared" si="11"/>
        <v>373</v>
      </c>
      <c r="C377" s="208">
        <v>10731</v>
      </c>
      <c r="D377" s="281" t="str">
        <f>VLOOKUP(C377,'SINAPI ABRIL2023'!A:E,2,0)</f>
        <v xml:space="preserve">PEDRA ARDOSIA, CINZA, *40 X 40* CM, E= *1 CM                                                                                                                                                                                                                                                                                                                                                                                                                                                              </v>
      </c>
      <c r="E377" s="208" t="str">
        <f>VLOOKUP(C377,'SINAPI ABRIL2023'!A:E,3,0)</f>
        <v xml:space="preserve">M2    </v>
      </c>
      <c r="F377" s="210">
        <v>31</v>
      </c>
      <c r="G377" s="214" t="str">
        <f>VLOOKUP(C377,'SINAPI ABRIL2023'!A:E,5,0)</f>
        <v>45,00</v>
      </c>
      <c r="H377" s="211">
        <f t="shared" si="12"/>
        <v>1395</v>
      </c>
    </row>
    <row r="378" spans="2:8" ht="49.5" x14ac:dyDescent="0.3">
      <c r="B378" s="207">
        <f t="shared" si="11"/>
        <v>374</v>
      </c>
      <c r="C378" s="208">
        <v>735</v>
      </c>
      <c r="D378" s="281" t="str">
        <f>VLOOKUP(C378,'SINAPI ABRIL2023'!A:E,2,0)</f>
        <v xml:space="preserve">BOMBA CENTRIFUGA  MOTOR ELETRICO TRIFASICO 1,48HP  DIAMETRO DE SUCCAO X ELEVACAO 1" X 1", 4 ESTAGIOS, DIAMETRO DOS ROTORES 3 X 107 MM + 1 X 100 MM, HM/Q: 10 M / 5,3 M3/H A 70 M / 1,8 M3/H                                                                                                                                                                                                                                                                                                               </v>
      </c>
      <c r="E378" s="208" t="str">
        <f>VLOOKUP(C378,'SINAPI ABRIL2023'!A:E,3,0)</f>
        <v xml:space="preserve">UN    </v>
      </c>
      <c r="F378" s="210">
        <v>2</v>
      </c>
      <c r="G378" s="214" t="str">
        <f>VLOOKUP(C378,'SINAPI ABRIL2023'!A:E,5,0)</f>
        <v>3.222,21</v>
      </c>
      <c r="H378" s="211">
        <f t="shared" si="12"/>
        <v>6444.42</v>
      </c>
    </row>
    <row r="379" spans="2:8" ht="33" x14ac:dyDescent="0.3">
      <c r="B379" s="207">
        <f t="shared" si="11"/>
        <v>375</v>
      </c>
      <c r="C379" s="208">
        <v>736</v>
      </c>
      <c r="D379" s="281" t="str">
        <f>VLOOKUP(C379,'SINAPI ABRIL2023'!A:E,2,0)</f>
        <v xml:space="preserve">BOMBA CENTRIFUGA  MOTOR ELETRICO TRIFASICO 2,96HP, DIAMETRO DE SUCCAO X ELEVACAO 1 1/2" X 1 1/4", DIAMETRO DO ROTOR 148 MM, HM/Q: 34 M / 14,80 M3/H A 40 M / 8,60 M3/H                                                                                                                                                                                                                                                                                                                                    </v>
      </c>
      <c r="E379" s="208" t="str">
        <f>VLOOKUP(C379,'SINAPI ABRIL2023'!A:E,3,0)</f>
        <v xml:space="preserve">UN    </v>
      </c>
      <c r="F379" s="210">
        <v>2</v>
      </c>
      <c r="G379" s="214" t="str">
        <f>VLOOKUP(C379,'SINAPI ABRIL2023'!A:E,5,0)</f>
        <v>2.709,30</v>
      </c>
      <c r="H379" s="211">
        <f t="shared" si="12"/>
        <v>5418.6</v>
      </c>
    </row>
    <row r="380" spans="2:8" x14ac:dyDescent="0.3">
      <c r="B380" s="207">
        <f t="shared" si="11"/>
        <v>376</v>
      </c>
      <c r="C380" s="208">
        <v>38194</v>
      </c>
      <c r="D380" s="281" t="str">
        <f>VLOOKUP(C380,'SINAPI ABRIL2023'!A:E,2,0)</f>
        <v xml:space="preserve">LAMPADA LED 10 W BIVOLT BRANCA, FORMATO TRADICIONAL (BASE E27)                                                                                                                                                                                                                                                                                                                                                                                                                                            </v>
      </c>
      <c r="E380" s="208" t="str">
        <f>VLOOKUP(C380,'SINAPI ABRIL2023'!A:E,3,0)</f>
        <v xml:space="preserve">UN    </v>
      </c>
      <c r="F380" s="210">
        <v>225</v>
      </c>
      <c r="G380" s="214" t="str">
        <f>VLOOKUP(C380,'SINAPI ABRIL2023'!A:E,5,0)</f>
        <v>8,00</v>
      </c>
      <c r="H380" s="211">
        <f t="shared" si="12"/>
        <v>1800</v>
      </c>
    </row>
    <row r="381" spans="2:8" ht="33" x14ac:dyDescent="0.3">
      <c r="B381" s="207">
        <f t="shared" si="11"/>
        <v>377</v>
      </c>
      <c r="C381" s="208">
        <v>38083</v>
      </c>
      <c r="D381" s="281" t="str">
        <f>VLOOKUP(C381,'SINAPI ABRIL2023'!A:E,2,0)</f>
        <v xml:space="preserve">TOMADA RJ45, 8 FIOS, CAT 5E, CONJUNTO MONTADO PARA EMBUTIR 4" X 2" (PLACA + SUPORTE + MODULO)                                                                                                                                                                                                                                                                                                                                                                                                             </v>
      </c>
      <c r="E381" s="208" t="str">
        <f>VLOOKUP(C381,'SINAPI ABRIL2023'!A:E,3,0)</f>
        <v xml:space="preserve">UN    </v>
      </c>
      <c r="F381" s="210">
        <v>140</v>
      </c>
      <c r="G381" s="214" t="str">
        <f>VLOOKUP(C381,'SINAPI ABRIL2023'!A:E,5,0)</f>
        <v>42,24</v>
      </c>
      <c r="H381" s="211">
        <f t="shared" si="12"/>
        <v>5913.6</v>
      </c>
    </row>
    <row r="382" spans="2:8" x14ac:dyDescent="0.3">
      <c r="B382" s="207">
        <f t="shared" si="11"/>
        <v>378</v>
      </c>
      <c r="C382" s="208">
        <v>38104</v>
      </c>
      <c r="D382" s="281" t="str">
        <f>VLOOKUP(C382,'SINAPI ABRIL2023'!A:E,2,0)</f>
        <v xml:space="preserve">TOMADA RJ45, 8 FIOS, CAT 5E (APENAS MODULO)                                                                                                                                                                                                                                                                                                                                                                                                                                                               </v>
      </c>
      <c r="E382" s="208" t="str">
        <f>VLOOKUP(C382,'SINAPI ABRIL2023'!A:E,3,0)</f>
        <v xml:space="preserve">UN    </v>
      </c>
      <c r="F382" s="210">
        <v>140</v>
      </c>
      <c r="G382" s="214" t="str">
        <f>VLOOKUP(C382,'SINAPI ABRIL2023'!A:E,5,0)</f>
        <v>38,05</v>
      </c>
      <c r="H382" s="211">
        <f t="shared" si="12"/>
        <v>5327</v>
      </c>
    </row>
    <row r="383" spans="2:8" x14ac:dyDescent="0.3">
      <c r="B383" s="207">
        <f t="shared" si="11"/>
        <v>379</v>
      </c>
      <c r="C383" s="208">
        <v>39390</v>
      </c>
      <c r="D383" s="281" t="str">
        <f>VLOOKUP(C383,'SINAPI ABRIL2023'!A:E,2,0)</f>
        <v xml:space="preserve">LUMINARIA LED REFLETOR RETANGULAR BIVOLT, LUZ BRANCA, 30 W                                                                                                                                                                                                                                                                                                                                                                                                                                                </v>
      </c>
      <c r="E383" s="208" t="str">
        <f>VLOOKUP(C383,'SINAPI ABRIL2023'!A:E,3,0)</f>
        <v xml:space="preserve">UN    </v>
      </c>
      <c r="F383" s="210">
        <v>40</v>
      </c>
      <c r="G383" s="214" t="str">
        <f>VLOOKUP(C383,'SINAPI ABRIL2023'!A:E,5,0)</f>
        <v>41,80</v>
      </c>
      <c r="H383" s="211">
        <f t="shared" si="12"/>
        <v>1672</v>
      </c>
    </row>
    <row r="384" spans="2:8" ht="33" x14ac:dyDescent="0.3">
      <c r="B384" s="207">
        <f t="shared" si="11"/>
        <v>380</v>
      </c>
      <c r="C384" s="208">
        <v>41805</v>
      </c>
      <c r="D384" s="281" t="str">
        <f>VLOOKUP(C384,'SINAPI ABRIL2023'!A:E,2,0)</f>
        <v xml:space="preserve">LOCACAO DE ANDAIME SUSPENSO OU BALANCIM MANUAL, CAPACIDADE DE CARGA TOTAL DE APROXIMADAMENTE 250 KG/M2, PLATAFORMA DE 1,50 M X 0,80 M (C X L), CABO DE 45 M                                                                                                                                                                                                                                                                                                                                               </v>
      </c>
      <c r="E384" s="208" t="str">
        <f>VLOOKUP(C384,'SINAPI ABRIL2023'!A:E,3,0)</f>
        <v xml:space="preserve">MES   </v>
      </c>
      <c r="F384" s="210">
        <v>7</v>
      </c>
      <c r="G384" s="214" t="str">
        <f>VLOOKUP(C384,'SINAPI ABRIL2023'!A:E,5,0)</f>
        <v>612,09</v>
      </c>
      <c r="H384" s="211">
        <f t="shared" si="12"/>
        <v>4284.63</v>
      </c>
    </row>
    <row r="385" spans="2:8" x14ac:dyDescent="0.3">
      <c r="B385" s="207">
        <f t="shared" si="11"/>
        <v>381</v>
      </c>
      <c r="C385" s="208">
        <v>7525</v>
      </c>
      <c r="D385" s="281" t="str">
        <f>VLOOKUP(C385,'SINAPI ABRIL2023'!A:E,2,0)</f>
        <v xml:space="preserve">TOMADA INDUSTRIAL DE EMBUTIR 3P+T 30 A, 440 V, COM TRAVA, COM PLACA                                                                                                                                                                                                                                                                                                                                                                                                                                       </v>
      </c>
      <c r="E385" s="208" t="str">
        <f>VLOOKUP(C385,'SINAPI ABRIL2023'!A:E,3,0)</f>
        <v xml:space="preserve">UN    </v>
      </c>
      <c r="F385" s="210">
        <v>7</v>
      </c>
      <c r="G385" s="214" t="str">
        <f>VLOOKUP(C385,'SINAPI ABRIL2023'!A:E,5,0)</f>
        <v>53,47</v>
      </c>
      <c r="H385" s="211">
        <f t="shared" si="12"/>
        <v>374.28999999999996</v>
      </c>
    </row>
    <row r="386" spans="2:8" x14ac:dyDescent="0.3">
      <c r="B386" s="207">
        <f t="shared" si="11"/>
        <v>382</v>
      </c>
      <c r="C386" s="208">
        <v>39388</v>
      </c>
      <c r="D386" s="281" t="str">
        <f>VLOOKUP(C386,'SINAPI ABRIL2023'!A:E,2,0)</f>
        <v xml:space="preserve">LAMPADA LED TIPO DICROICA BIVOLT, LUZ BRANCA, 5 W (BASE GU10)                                                                                                                                                                                                                                                                                                                                                                                                                                             </v>
      </c>
      <c r="E386" s="208" t="str">
        <f>VLOOKUP(C386,'SINAPI ABRIL2023'!A:E,3,0)</f>
        <v xml:space="preserve">UN    </v>
      </c>
      <c r="F386" s="210">
        <v>25</v>
      </c>
      <c r="G386" s="214" t="str">
        <f>VLOOKUP(C386,'SINAPI ABRIL2023'!A:E,5,0)</f>
        <v>9,84</v>
      </c>
      <c r="H386" s="211">
        <f t="shared" si="12"/>
        <v>246</v>
      </c>
    </row>
    <row r="387" spans="2:8" ht="33" x14ac:dyDescent="0.3">
      <c r="B387" s="207">
        <f t="shared" si="11"/>
        <v>383</v>
      </c>
      <c r="C387" s="208">
        <v>39361</v>
      </c>
      <c r="D387" s="281" t="str">
        <f>VLOOKUP(C387,'SINAPI ABRIL2023'!A:E,2,0)</f>
        <v xml:space="preserve">FOSSA SEPTICA, SEM FILTRO, EM POLIETILENO DE ALTA DENSIDADE (PEAD), PARA 4 A 7 CONTRIBUINTES, CILINDRICA, COM TAMPA, CAPACIDADE APROXIMADA DE *1100* LITROS (NBR 7229)                                                                                                                                                                                                                                                                                                                                    </v>
      </c>
      <c r="E387" s="208" t="str">
        <f>VLOOKUP(C387,'SINAPI ABRIL2023'!A:E,3,0)</f>
        <v xml:space="preserve">UN    </v>
      </c>
      <c r="F387" s="210">
        <v>2</v>
      </c>
      <c r="G387" s="214" t="str">
        <f>VLOOKUP(C387,'SINAPI ABRIL2023'!A:E,5,0)</f>
        <v>1.853,61</v>
      </c>
      <c r="H387" s="211">
        <f t="shared" si="12"/>
        <v>3707.22</v>
      </c>
    </row>
    <row r="388" spans="2:8" ht="33" x14ac:dyDescent="0.3">
      <c r="B388" s="207">
        <f t="shared" si="11"/>
        <v>384</v>
      </c>
      <c r="C388" s="208">
        <v>11772</v>
      </c>
      <c r="D388" s="281" t="str">
        <f>VLOOKUP(C388,'SINAPI ABRIL2023'!A:E,2,0)</f>
        <v xml:space="preserve">TORNEIRA METALICA CROMADA, DE MESA/BANCADA, PARA COZINHA, BICA MOVEL, COM AREJADOR, 1/2 " OU 3/4 " (REF 1167 / 1168)                                                                                                                                                                                                                                                                                                                                                                                      </v>
      </c>
      <c r="E388" s="208" t="str">
        <f>VLOOKUP(C388,'SINAPI ABRIL2023'!A:E,3,0)</f>
        <v xml:space="preserve">UN    </v>
      </c>
      <c r="F388" s="210">
        <v>5</v>
      </c>
      <c r="G388" s="214" t="str">
        <f>VLOOKUP(C388,'SINAPI ABRIL2023'!A:E,5,0)</f>
        <v>102,52</v>
      </c>
      <c r="H388" s="211">
        <f t="shared" si="12"/>
        <v>512.6</v>
      </c>
    </row>
    <row r="389" spans="2:8" x14ac:dyDescent="0.3">
      <c r="B389" s="207">
        <f t="shared" si="11"/>
        <v>385</v>
      </c>
      <c r="C389" s="208">
        <v>1744</v>
      </c>
      <c r="D389" s="281" t="str">
        <f>VLOOKUP(C389,'SINAPI ABRIL2023'!A:E,2,0)</f>
        <v xml:space="preserve">CUBA ACO INOX (AISI 304) DE EMBUTIR COM VALVULA 3 1/2 ", DE *40 X 34 X 12* CM                                                                                                                                                                                                                                                                                                                                                                                                                             </v>
      </c>
      <c r="E389" s="208" t="str">
        <f>VLOOKUP(C389,'SINAPI ABRIL2023'!A:E,3,0)</f>
        <v xml:space="preserve">UN    </v>
      </c>
      <c r="F389" s="210">
        <v>2</v>
      </c>
      <c r="G389" s="214" t="str">
        <f>VLOOKUP(C389,'SINAPI ABRIL2023'!A:E,5,0)</f>
        <v>131,31</v>
      </c>
      <c r="H389" s="211">
        <f t="shared" si="12"/>
        <v>262.62</v>
      </c>
    </row>
    <row r="390" spans="2:8" x14ac:dyDescent="0.3">
      <c r="B390" s="207">
        <f t="shared" si="11"/>
        <v>386</v>
      </c>
      <c r="C390" s="208">
        <v>1743</v>
      </c>
      <c r="D390" s="281" t="str">
        <f>VLOOKUP(C390,'SINAPI ABRIL2023'!A:E,2,0)</f>
        <v xml:space="preserve">CUBA ACO INOX (AISI 304) DE EMBUTIR COM VALVULA 3 1/2 ", DE *46 X 30 X 12* CM                                                                                                                                                                                                                                                                                                                                                                                                                             </v>
      </c>
      <c r="E390" s="208" t="str">
        <f>VLOOKUP(C390,'SINAPI ABRIL2023'!A:E,3,0)</f>
        <v xml:space="preserve">UN    </v>
      </c>
      <c r="F390" s="210">
        <v>5</v>
      </c>
      <c r="G390" s="214" t="str">
        <f>VLOOKUP(C390,'SINAPI ABRIL2023'!A:E,5,0)</f>
        <v>172,44</v>
      </c>
      <c r="H390" s="211">
        <f t="shared" si="12"/>
        <v>862.2</v>
      </c>
    </row>
    <row r="391" spans="2:8" ht="33" x14ac:dyDescent="0.3">
      <c r="B391" s="207">
        <f t="shared" ref="B391:B415" si="13">B390+1</f>
        <v>387</v>
      </c>
      <c r="C391" s="208">
        <v>43436</v>
      </c>
      <c r="D391" s="281" t="str">
        <f>VLOOKUP(C391,'SINAPI ABRIL2023'!A:E,2,0)</f>
        <v xml:space="preserve">CAIXA DE CONCRETO ARMADO PRE-MOLDADO, COM FUNDO E SEM TAMPA, DIMENSOES DE 0,60 X 0,60 X 0,50 M                                                                                                                                                                                                                                                                                                                                                                                                            </v>
      </c>
      <c r="E391" s="208" t="str">
        <f>VLOOKUP(C391,'SINAPI ABRIL2023'!A:E,3,0)</f>
        <v xml:space="preserve">UN    </v>
      </c>
      <c r="F391" s="210">
        <v>2</v>
      </c>
      <c r="G391" s="214" t="str">
        <f>VLOOKUP(C391,'SINAPI ABRIL2023'!A:E,5,0)</f>
        <v>358,17</v>
      </c>
      <c r="H391" s="211">
        <f t="shared" si="12"/>
        <v>716.34</v>
      </c>
    </row>
    <row r="392" spans="2:8" ht="33" x14ac:dyDescent="0.3">
      <c r="B392" s="207">
        <f t="shared" si="13"/>
        <v>388</v>
      </c>
      <c r="C392" s="208">
        <v>10412</v>
      </c>
      <c r="D392" s="281" t="str">
        <f>VLOOKUP(C392,'SINAPI ABRIL2023'!A:E,2,0)</f>
        <v xml:space="preserve">VALVULA DE RETENCAO HORIZONTAL, DE BRONZE (PN-25), 3/4", 400 PSI, TAMPA DE PORCA DE UNIAO, EXTREMIDADES COM ROSCA                                                                                                                                                                                                                                                                                                                                                                                         </v>
      </c>
      <c r="E392" s="208" t="str">
        <f>VLOOKUP(C392,'SINAPI ABRIL2023'!A:E,3,0)</f>
        <v xml:space="preserve">UN    </v>
      </c>
      <c r="F392" s="210">
        <v>25</v>
      </c>
      <c r="G392" s="214" t="str">
        <f>VLOOKUP(C392,'SINAPI ABRIL2023'!A:E,5,0)</f>
        <v>112,92</v>
      </c>
      <c r="H392" s="211">
        <f t="shared" si="12"/>
        <v>2823</v>
      </c>
    </row>
    <row r="393" spans="2:8" ht="33" x14ac:dyDescent="0.3">
      <c r="B393" s="207">
        <f t="shared" si="13"/>
        <v>389</v>
      </c>
      <c r="C393" s="208">
        <v>39261</v>
      </c>
      <c r="D393" s="281" t="str">
        <f>VLOOKUP(C393,'SINAPI ABRIL2023'!A:E,2,0)</f>
        <v xml:space="preserve">CABO MULTIPOLAR DE COBRE, FLEXIVEL, CLASSE 4 OU 5, ISOLACAO EM HEPR, COBERTURA EM PVC-ST2, ANTICHAMA BWF-B, 0,6/1 KV, 3 CONDUTORES DE 10 MM2                                                                                                                                                                                                                                                                                                                                                              </v>
      </c>
      <c r="E393" s="208" t="str">
        <f>VLOOKUP(C393,'SINAPI ABRIL2023'!A:E,3,0)</f>
        <v xml:space="preserve">M     </v>
      </c>
      <c r="F393" s="210">
        <v>125</v>
      </c>
      <c r="G393" s="214" t="str">
        <f>VLOOKUP(C393,'SINAPI ABRIL2023'!A:E,5,0)</f>
        <v>34,96</v>
      </c>
      <c r="H393" s="211">
        <f t="shared" si="12"/>
        <v>4370</v>
      </c>
    </row>
    <row r="394" spans="2:8" x14ac:dyDescent="0.3">
      <c r="B394" s="207">
        <f t="shared" si="13"/>
        <v>390</v>
      </c>
      <c r="C394" s="208">
        <v>11921</v>
      </c>
      <c r="D394" s="281" t="str">
        <f>VLOOKUP(C394,'SINAPI ABRIL2023'!A:E,2,0)</f>
        <v xml:space="preserve">CABO TELEFONICO CI 50, 30 PARES, USO INTERNO                                                                                                                                                                                                                                                                                                                                                                                                                                                              </v>
      </c>
      <c r="E394" s="208" t="str">
        <f>VLOOKUP(C394,'SINAPI ABRIL2023'!A:E,3,0)</f>
        <v xml:space="preserve">M     </v>
      </c>
      <c r="F394" s="210">
        <v>125</v>
      </c>
      <c r="G394" s="214" t="str">
        <f>VLOOKUP(C394,'SINAPI ABRIL2023'!A:E,5,0)</f>
        <v>16,21</v>
      </c>
      <c r="H394" s="211">
        <f t="shared" si="12"/>
        <v>2026.25</v>
      </c>
    </row>
    <row r="395" spans="2:8" x14ac:dyDescent="0.3">
      <c r="B395" s="207">
        <f t="shared" si="13"/>
        <v>391</v>
      </c>
      <c r="C395" s="199">
        <v>11904</v>
      </c>
      <c r="D395" s="281" t="str">
        <f>VLOOKUP(C395,'SINAPI ABRIL2023'!A:E,2,0)</f>
        <v xml:space="preserve">CABO TELEFONICO CCI 50, 4 PARES, USO INTERNO, SEM BLINDAGEM                                                                                                                                                                                                                                                                                                                                                                                                                                               </v>
      </c>
      <c r="E395" s="208" t="str">
        <f>VLOOKUP(C395,'SINAPI ABRIL2023'!A:E,3,0)</f>
        <v xml:space="preserve">M     </v>
      </c>
      <c r="F395" s="210">
        <v>125</v>
      </c>
      <c r="G395" s="214" t="str">
        <f>VLOOKUP(C395,'SINAPI ABRIL2023'!A:E,5,0)</f>
        <v>2,05</v>
      </c>
      <c r="H395" s="211">
        <f t="shared" si="12"/>
        <v>256.25</v>
      </c>
    </row>
    <row r="396" spans="2:8" x14ac:dyDescent="0.3">
      <c r="B396" s="207">
        <f t="shared" si="13"/>
        <v>392</v>
      </c>
      <c r="C396" s="208">
        <v>11235</v>
      </c>
      <c r="D396" s="281" t="str">
        <f>VLOOKUP(C396,'SINAPI ABRIL2023'!A:E,2,0)</f>
        <v xml:space="preserve">GRELHA FOFO SIMPLES COM REQUADRO, CARGA MAXIMA 1,5 T, 150 X 1000 MM, E= *15* MM                                                                                                                                                                                                                                                                                                                                                                                                                           </v>
      </c>
      <c r="E396" s="208" t="str">
        <f>VLOOKUP(C396,'SINAPI ABRIL2023'!A:E,3,0)</f>
        <v xml:space="preserve">UN    </v>
      </c>
      <c r="F396" s="210">
        <v>25</v>
      </c>
      <c r="G396" s="214" t="str">
        <f>VLOOKUP(C396,'SINAPI ABRIL2023'!A:E,5,0)</f>
        <v>212,09</v>
      </c>
      <c r="H396" s="211">
        <f t="shared" si="12"/>
        <v>5302.25</v>
      </c>
    </row>
    <row r="397" spans="2:8" x14ac:dyDescent="0.3">
      <c r="B397" s="207">
        <f t="shared" si="13"/>
        <v>393</v>
      </c>
      <c r="C397" s="208">
        <v>11236</v>
      </c>
      <c r="D397" s="281" t="str">
        <f>VLOOKUP(C397,'SINAPI ABRIL2023'!A:E,2,0)</f>
        <v xml:space="preserve">GRELHA FOFO SIMPLES COM REQUADRO, CARGA MAXIMA 1,5 T, 200 X 1000 MM, E= *15* MM                                                                                                                                                                                                                                                                                                                                                                                                                           </v>
      </c>
      <c r="E397" s="208" t="str">
        <f>VLOOKUP(C397,'SINAPI ABRIL2023'!A:E,3,0)</f>
        <v xml:space="preserve">UN    </v>
      </c>
      <c r="F397" s="210">
        <v>25</v>
      </c>
      <c r="G397" s="214" t="str">
        <f>VLOOKUP(C397,'SINAPI ABRIL2023'!A:E,5,0)</f>
        <v>269,53</v>
      </c>
      <c r="H397" s="211">
        <f t="shared" si="12"/>
        <v>6738.2499999999991</v>
      </c>
    </row>
    <row r="398" spans="2:8" x14ac:dyDescent="0.3">
      <c r="B398" s="207">
        <f t="shared" si="13"/>
        <v>394</v>
      </c>
      <c r="C398" s="208">
        <v>6012</v>
      </c>
      <c r="D398" s="281" t="str">
        <f>VLOOKUP(C398,'SINAPI ABRIL2023'!A:E,2,0)</f>
        <v xml:space="preserve">REGISTRO GAVETA BRUTO EM LATAO FORJADO, BITOLA 3 " (REF 1509)                                                                                                                                                                                                                                                                                                                                                                                                                                             </v>
      </c>
      <c r="E398" s="208" t="str">
        <f>VLOOKUP(C398,'SINAPI ABRIL2023'!A:E,3,0)</f>
        <v xml:space="preserve">UN    </v>
      </c>
      <c r="F398" s="210">
        <v>12</v>
      </c>
      <c r="G398" s="214" t="str">
        <f>VLOOKUP(C398,'SINAPI ABRIL2023'!A:E,5,0)</f>
        <v>412,11</v>
      </c>
      <c r="H398" s="211">
        <f t="shared" si="12"/>
        <v>4945.32</v>
      </c>
    </row>
    <row r="399" spans="2:8" x14ac:dyDescent="0.3">
      <c r="B399" s="207">
        <f t="shared" si="13"/>
        <v>395</v>
      </c>
      <c r="C399" s="208">
        <v>6027</v>
      </c>
      <c r="D399" s="281" t="str">
        <f>VLOOKUP(C399,'SINAPI ABRIL2023'!A:E,2,0)</f>
        <v xml:space="preserve">REGISTRO GAVETA BRUTO EM LATAO FORJADO, BITOLA 4 " (REF 1509)                                                                                                                                                                                                                                                                                                                                                                                                                                             </v>
      </c>
      <c r="E399" s="208" t="str">
        <f>VLOOKUP(C399,'SINAPI ABRIL2023'!A:E,3,0)</f>
        <v xml:space="preserve">UN    </v>
      </c>
      <c r="F399" s="210">
        <v>12</v>
      </c>
      <c r="G399" s="214" t="str">
        <f>VLOOKUP(C399,'SINAPI ABRIL2023'!A:E,5,0)</f>
        <v>858,70</v>
      </c>
      <c r="H399" s="211">
        <f t="shared" si="12"/>
        <v>10304.400000000001</v>
      </c>
    </row>
    <row r="400" spans="2:8" x14ac:dyDescent="0.3">
      <c r="B400" s="207">
        <f t="shared" si="13"/>
        <v>396</v>
      </c>
      <c r="C400" s="208">
        <v>102</v>
      </c>
      <c r="D400" s="281" t="str">
        <f>VLOOKUP(C400,'SINAPI ABRIL2023'!A:E,2,0)</f>
        <v xml:space="preserve">ADAPTADOR PVC SOLDAVEL CURTO COM BOLSA E ROSCA, 85 MM X 3", PARA AGUA FRIA                                                                                                                                                                                                                                                                                                                                                                                                                                </v>
      </c>
      <c r="E400" s="208" t="str">
        <f>VLOOKUP(C400,'SINAPI ABRIL2023'!A:E,3,0)</f>
        <v xml:space="preserve">UN    </v>
      </c>
      <c r="F400" s="210">
        <v>125</v>
      </c>
      <c r="G400" s="214" t="str">
        <f>VLOOKUP(C400,'SINAPI ABRIL2023'!A:E,5,0)</f>
        <v>29,88</v>
      </c>
      <c r="H400" s="211">
        <f t="shared" si="12"/>
        <v>3735</v>
      </c>
    </row>
    <row r="401" spans="2:8" x14ac:dyDescent="0.3">
      <c r="B401" s="207">
        <f t="shared" si="13"/>
        <v>397</v>
      </c>
      <c r="C401" s="208">
        <v>103</v>
      </c>
      <c r="D401" s="281" t="str">
        <f>VLOOKUP(C401,'SINAPI ABRIL2023'!A:E,2,0)</f>
        <v xml:space="preserve">ADAPTADOR PVC SOLDAVEL CURTO COM BOLSA E ROSCA, 110 MM X 4", PARA AGUA FRIA                                                                                                                                                                                                                                                                                                                                                                                                                               </v>
      </c>
      <c r="E401" s="208" t="str">
        <f>VLOOKUP(C401,'SINAPI ABRIL2023'!A:E,3,0)</f>
        <v xml:space="preserve">UN    </v>
      </c>
      <c r="F401" s="210">
        <v>125</v>
      </c>
      <c r="G401" s="214" t="str">
        <f>VLOOKUP(C401,'SINAPI ABRIL2023'!A:E,5,0)</f>
        <v>48,22</v>
      </c>
      <c r="H401" s="211">
        <f t="shared" si="12"/>
        <v>6027.5</v>
      </c>
    </row>
    <row r="402" spans="2:8" x14ac:dyDescent="0.3">
      <c r="B402" s="207">
        <f t="shared" si="13"/>
        <v>398</v>
      </c>
      <c r="C402" s="208">
        <v>34549</v>
      </c>
      <c r="D402" s="281" t="str">
        <f>VLOOKUP(C402,'SINAPI ABRIL2023'!A:E,2,0)</f>
        <v xml:space="preserve">ARGILA EXPANDIDA, GRANULOMETRIA 2215                                                                                                                                                                                                                                                                                                                                                                                                                                                                      </v>
      </c>
      <c r="E402" s="208" t="str">
        <f>VLOOKUP(C402,'SINAPI ABRIL2023'!A:E,3,0)</f>
        <v xml:space="preserve">M3    </v>
      </c>
      <c r="F402" s="210">
        <v>1</v>
      </c>
      <c r="G402" s="214" t="str">
        <f>VLOOKUP(C402,'SINAPI ABRIL2023'!A:E,5,0)</f>
        <v>2.022,47</v>
      </c>
      <c r="H402" s="211">
        <f t="shared" si="12"/>
        <v>2022.47</v>
      </c>
    </row>
    <row r="403" spans="2:8" x14ac:dyDescent="0.3">
      <c r="B403" s="207">
        <f t="shared" si="13"/>
        <v>399</v>
      </c>
      <c r="C403" s="208">
        <v>38641</v>
      </c>
      <c r="D403" s="281" t="str">
        <f>VLOOKUP(C403,'SINAPI ABRIL2023'!A:E,2,0)</f>
        <v xml:space="preserve">MUDA DE PALMEIRA ARECA, H= *1,50* M                                                                                                                                                                                                                                                                                                                                                                                                                                                                       </v>
      </c>
      <c r="E403" s="208" t="str">
        <f>VLOOKUP(C403,'SINAPI ABRIL2023'!A:E,3,0)</f>
        <v xml:space="preserve">UN    </v>
      </c>
      <c r="F403" s="210">
        <v>50</v>
      </c>
      <c r="G403" s="214" t="str">
        <f>VLOOKUP(C403,'SINAPI ABRIL2023'!A:E,5,0)</f>
        <v>115,08</v>
      </c>
      <c r="H403" s="211">
        <f t="shared" si="12"/>
        <v>5754</v>
      </c>
    </row>
    <row r="404" spans="2:8" x14ac:dyDescent="0.3">
      <c r="B404" s="207">
        <f t="shared" si="13"/>
        <v>400</v>
      </c>
      <c r="C404" s="208">
        <v>38640</v>
      </c>
      <c r="D404" s="281" t="str">
        <f>VLOOKUP(C404,'SINAPI ABRIL2023'!A:E,2,0)</f>
        <v xml:space="preserve">MUDA DE ARBUSTO, PINGO DE OURO/ VIOLETEIRA, H = *10 A 20* CM                                                                                                                                                                                                                                                                                                                                                                                                                                              </v>
      </c>
      <c r="E404" s="208" t="str">
        <f>VLOOKUP(C404,'SINAPI ABRIL2023'!A:E,3,0)</f>
        <v xml:space="preserve">UN    </v>
      </c>
      <c r="F404" s="210">
        <v>50</v>
      </c>
      <c r="G404" s="214" t="str">
        <f>VLOOKUP(C404,'SINAPI ABRIL2023'!A:E,5,0)</f>
        <v>2,76</v>
      </c>
      <c r="H404" s="211">
        <f t="shared" si="12"/>
        <v>138</v>
      </c>
    </row>
    <row r="405" spans="2:8" x14ac:dyDescent="0.3">
      <c r="B405" s="207">
        <f t="shared" si="13"/>
        <v>401</v>
      </c>
      <c r="C405" s="208">
        <v>4222</v>
      </c>
      <c r="D405" s="281" t="str">
        <f>VLOOKUP(C405,'SINAPI ABRIL2023'!A:E,2,0)</f>
        <v xml:space="preserve">GASOLINA COMUM                                                                                                                                                                                                                                                                                                                                                                                                                                                                                            </v>
      </c>
      <c r="E405" s="208" t="str">
        <f>VLOOKUP(C405,'SINAPI ABRIL2023'!A:E,3,0)</f>
        <v xml:space="preserve">L     </v>
      </c>
      <c r="F405" s="210">
        <v>250</v>
      </c>
      <c r="G405" s="214" t="str">
        <f>VLOOKUP(C405,'SINAPI ABRIL2023'!A:E,5,0)</f>
        <v>5,58</v>
      </c>
      <c r="H405" s="211">
        <f t="shared" si="12"/>
        <v>1395</v>
      </c>
    </row>
    <row r="406" spans="2:8" ht="33" x14ac:dyDescent="0.3">
      <c r="B406" s="207">
        <f t="shared" si="13"/>
        <v>402</v>
      </c>
      <c r="C406" s="208">
        <v>4796</v>
      </c>
      <c r="D406" s="281" t="str">
        <f>VLOOKUP(C406,'SINAPI ABRIL2023'!A:E,2,0)</f>
        <v xml:space="preserve">PISO DE BORRACHA FRISADO OU PASTILHADO, PRETO, EM PLACAS 50 X 50 CM, E = 7 MM, PARA ARGAMASSA                                                                                                                                                                                                                                                                                                                                                                                                             </v>
      </c>
      <c r="E406" s="208" t="str">
        <f>VLOOKUP(C406,'SINAPI ABRIL2023'!A:E,3,0)</f>
        <v xml:space="preserve">M2    </v>
      </c>
      <c r="F406" s="210">
        <v>100</v>
      </c>
      <c r="G406" s="214" t="str">
        <f>VLOOKUP(C406,'SINAPI ABRIL2023'!A:E,5,0)</f>
        <v>193,57</v>
      </c>
      <c r="H406" s="211">
        <f t="shared" si="12"/>
        <v>19357</v>
      </c>
    </row>
    <row r="407" spans="2:8" x14ac:dyDescent="0.3">
      <c r="B407" s="207">
        <f t="shared" si="13"/>
        <v>403</v>
      </c>
      <c r="C407" s="208">
        <v>38182</v>
      </c>
      <c r="D407" s="281" t="str">
        <f>VLOOKUP(C407,'SINAPI ABRIL2023'!A:E,2,0)</f>
        <v xml:space="preserve">PISO TATIL DE ALERTA OU DIRECIONAL DE BORRACHA, PRETO, 25 X 25 CM, E = 5 MM, PARA COLA                                                                                                                                                                                                                                                                                                                                                                                                                    </v>
      </c>
      <c r="E407" s="208" t="str">
        <f>VLOOKUP(C407,'SINAPI ABRIL2023'!A:E,3,0)</f>
        <v xml:space="preserve">M2    </v>
      </c>
      <c r="F407" s="210">
        <v>125</v>
      </c>
      <c r="G407" s="214" t="str">
        <f>VLOOKUP(C407,'SINAPI ABRIL2023'!A:E,5,0)</f>
        <v>202,66</v>
      </c>
      <c r="H407" s="211">
        <f t="shared" si="12"/>
        <v>25332.5</v>
      </c>
    </row>
    <row r="408" spans="2:8" ht="66" x14ac:dyDescent="0.3">
      <c r="B408" s="207">
        <f t="shared" si="13"/>
        <v>404</v>
      </c>
      <c r="C408" s="208">
        <v>43265</v>
      </c>
      <c r="D408" s="281" t="str">
        <f>VLOOKUP(C408,'SINAPI ABRIL2023'!A:E,2,0)</f>
        <v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v>
      </c>
      <c r="E408" s="208" t="str">
        <f>VLOOKUP(C408,'SINAPI ABRIL2023'!A:E,3,0)</f>
        <v xml:space="preserve">UN    </v>
      </c>
      <c r="F408" s="210">
        <v>187</v>
      </c>
      <c r="G408" s="214" t="str">
        <f>VLOOKUP(C408,'SINAPI ABRIL2023'!A:E,5,0)</f>
        <v>57,48</v>
      </c>
      <c r="H408" s="211">
        <f t="shared" si="12"/>
        <v>10748.76</v>
      </c>
    </row>
    <row r="409" spans="2:8" ht="33" x14ac:dyDescent="0.3">
      <c r="B409" s="207">
        <f t="shared" si="13"/>
        <v>405</v>
      </c>
      <c r="C409" s="208">
        <v>11154</v>
      </c>
      <c r="D409" s="281" t="str">
        <f>VLOOKUP(C409,'SINAPI ABRIL2023'!A:E,2,0)</f>
        <v xml:space="preserve">PORTA CORTA-FOGO PARA SAIDA DE EMERGENCIA, COM FECHADURA, VAO LUZ DE 90 X 210 CM, CLASSE P-90 (NBR 11742)                                                                                                                                                                                                                                                                                                                                                                                                 </v>
      </c>
      <c r="E409" s="208" t="str">
        <f>VLOOKUP(C409,'SINAPI ABRIL2023'!A:E,3,0)</f>
        <v xml:space="preserve">UN    </v>
      </c>
      <c r="F409" s="210">
        <v>2</v>
      </c>
      <c r="G409" s="214" t="str">
        <f>VLOOKUP(C409,'SINAPI ABRIL2023'!A:E,5,0)</f>
        <v>1.064,46</v>
      </c>
      <c r="H409" s="211">
        <f t="shared" si="12"/>
        <v>2128.92</v>
      </c>
    </row>
    <row r="410" spans="2:8" ht="33" x14ac:dyDescent="0.3">
      <c r="B410" s="207">
        <f t="shared" si="13"/>
        <v>406</v>
      </c>
      <c r="C410" s="208">
        <v>39515</v>
      </c>
      <c r="D410" s="281" t="str">
        <f>VLOOKUP(C410,'SINAPI ABRIL2023'!A:E,2,0)</f>
        <v xml:space="preserve">PLACA DE FIBRA MINERAL PARA FORRO, DE 1250 X 625 MM, E = 15 MM, BORDA RETA, COM PINTURA ANTIMOFO (NAO INCLUI PERFIS)                                                                                                                                                                                                                                                                                                                                                                                      </v>
      </c>
      <c r="E410" s="208" t="str">
        <f>VLOOKUP(C410,'SINAPI ABRIL2023'!A:E,3,0)</f>
        <v xml:space="preserve">UN    </v>
      </c>
      <c r="F410" s="210">
        <v>25</v>
      </c>
      <c r="G410" s="214" t="str">
        <f>VLOOKUP(C410,'SINAPI ABRIL2023'!A:E,5,0)</f>
        <v>61,45</v>
      </c>
      <c r="H410" s="211">
        <f t="shared" si="12"/>
        <v>1536.25</v>
      </c>
    </row>
    <row r="411" spans="2:8" ht="33" x14ac:dyDescent="0.3">
      <c r="B411" s="207">
        <f t="shared" si="13"/>
        <v>407</v>
      </c>
      <c r="C411" s="208">
        <v>39516</v>
      </c>
      <c r="D411" s="281" t="str">
        <f>VLOOKUP(C411,'SINAPI ABRIL2023'!A:E,2,0)</f>
        <v xml:space="preserve">PLACA DE FIBRA MINERAL PARA FORRO, DE 625 X 625 MM, E = 15 MM, BORDA REBAIXADA PARA PERFIL 24 MM, COM PINTURA ANTIMOFO (NAO INCLUI PERFIS)                                                                                                                                                                                                                                                                                                                                                                </v>
      </c>
      <c r="E411" s="208" t="str">
        <f>VLOOKUP(C411,'SINAPI ABRIL2023'!A:E,3,0)</f>
        <v xml:space="preserve">UN    </v>
      </c>
      <c r="F411" s="210">
        <v>50</v>
      </c>
      <c r="G411" s="214" t="str">
        <f>VLOOKUP(C411,'SINAPI ABRIL2023'!A:E,5,0)</f>
        <v>51,80</v>
      </c>
      <c r="H411" s="211">
        <f t="shared" si="12"/>
        <v>2590</v>
      </c>
    </row>
    <row r="412" spans="2:8" ht="33" x14ac:dyDescent="0.3">
      <c r="B412" s="207">
        <f t="shared" si="13"/>
        <v>408</v>
      </c>
      <c r="C412" s="208">
        <v>39514</v>
      </c>
      <c r="D412" s="281" t="str">
        <f>VLOOKUP(C412,'SINAPI ABRIL2023'!A:E,2,0)</f>
        <v xml:space="preserve">PLACA DE FIBRA MINERAL PARA FORRO, DE 625 X 625 MM, E = 15 MM, BORDA RETA, COM PINTURA ANTIMOFO (NAO INCLUI PERFIS)                                                                                                                                                                                                                                                                                                                                                                                       </v>
      </c>
      <c r="E412" s="208" t="str">
        <f>VLOOKUP(C412,'SINAPI ABRIL2023'!A:E,3,0)</f>
        <v xml:space="preserve">UN    </v>
      </c>
      <c r="F412" s="210">
        <v>37</v>
      </c>
      <c r="G412" s="214" t="str">
        <f>VLOOKUP(C412,'SINAPI ABRIL2023'!A:E,5,0)</f>
        <v>32,23</v>
      </c>
      <c r="H412" s="211">
        <f t="shared" si="12"/>
        <v>1192.51</v>
      </c>
    </row>
    <row r="413" spans="2:8" ht="33" x14ac:dyDescent="0.3">
      <c r="B413" s="207">
        <f t="shared" si="13"/>
        <v>409</v>
      </c>
      <c r="C413" s="208">
        <v>39512</v>
      </c>
      <c r="D413" s="281" t="str">
        <f>VLOOKUP(C413,'SINAPI ABRIL2023'!A:E,2,0)</f>
        <v xml:space="preserve">FORRO DE FIBRA MINERAL EM PLACAS DE 1250 X 625 MM, E = 15 MM, BORDA RETA, COM PINTURA ANTIMOFO, APOIADO EM PERFIL DE ACO GALVANIZADO COM 24 MM DE BASE - INSTALADO                                                                                                                                                                                                                                                                                                                                        </v>
      </c>
      <c r="E413" s="208" t="str">
        <f>VLOOKUP(C413,'SINAPI ABRIL2023'!A:E,3,0)</f>
        <v xml:space="preserve">M2    </v>
      </c>
      <c r="F413" s="210">
        <v>25</v>
      </c>
      <c r="G413" s="214" t="str">
        <f>VLOOKUP(C413,'SINAPI ABRIL2023'!A:E,5,0)</f>
        <v>132,65</v>
      </c>
      <c r="H413" s="211">
        <f t="shared" si="12"/>
        <v>3316.25</v>
      </c>
    </row>
    <row r="414" spans="2:8" ht="33" x14ac:dyDescent="0.3">
      <c r="B414" s="207">
        <f t="shared" si="13"/>
        <v>410</v>
      </c>
      <c r="C414" s="208">
        <v>39511</v>
      </c>
      <c r="D414" s="281" t="str">
        <f>VLOOKUP(C414,'SINAPI ABRIL2023'!A:E,2,0)</f>
        <v xml:space="preserve">FORRO DE FIBRA MINERAL EM PLACAS DE 625 X 625 MM, E = 15 MM, BORDA RETA, COM PINTURA ANTIMOFO, APOIADO EM PERFIL DE ACO GALVANIZADO COM 24 MM DE BASE - INSTALADO                                                                                                                                                                                                                                                                                                                                         </v>
      </c>
      <c r="E414" s="208" t="str">
        <f>VLOOKUP(C414,'SINAPI ABRIL2023'!A:E,3,0)</f>
        <v xml:space="preserve">M2    </v>
      </c>
      <c r="F414" s="210">
        <v>125</v>
      </c>
      <c r="G414" s="214" t="str">
        <f>VLOOKUP(C414,'SINAPI ABRIL2023'!A:E,5,0)</f>
        <v>144,69</v>
      </c>
      <c r="H414" s="211">
        <f t="shared" si="12"/>
        <v>18086.25</v>
      </c>
    </row>
    <row r="415" spans="2:8" ht="33.75" thickBot="1" x14ac:dyDescent="0.35">
      <c r="B415" s="207">
        <f t="shared" si="13"/>
        <v>411</v>
      </c>
      <c r="C415" s="215">
        <v>39513</v>
      </c>
      <c r="D415" s="282" t="str">
        <f>VLOOKUP(C415,'SINAPI ABRIL2023'!A:E,2,0)</f>
        <v xml:space="preserve">FORRO DE FIBRA MINERAL EM PLACAS DE 625 X 625 MM, E = 15/16 MM, BORDA REBAIXADA, COM PINTURA ANTIMOFO, APOIADO EM PERFIL DE ACO GALVANIZADO COM 24 MM DE BASE - INSTALADO                                                                                                                                                                                                                                                                                                                                 </v>
      </c>
      <c r="E415" s="215" t="str">
        <f>VLOOKUP(C415,'SINAPI ABRIL2023'!A:E,3,0)</f>
        <v xml:space="preserve">M2    </v>
      </c>
      <c r="F415" s="216">
        <v>25</v>
      </c>
      <c r="G415" s="273" t="str">
        <f>VLOOKUP(C415,'SINAPI ABRIL2023'!A:E,5,0)</f>
        <v>155,19</v>
      </c>
      <c r="H415" s="274">
        <f t="shared" si="12"/>
        <v>3879.75</v>
      </c>
    </row>
    <row r="416" spans="2:8" ht="17.25" thickBot="1" x14ac:dyDescent="0.35">
      <c r="B416" s="465"/>
      <c r="C416" s="465"/>
      <c r="D416" s="465"/>
      <c r="E416" s="465"/>
      <c r="F416" s="465"/>
      <c r="G416" s="465"/>
      <c r="H416" s="465"/>
    </row>
    <row r="417" spans="2:8" x14ac:dyDescent="0.3">
      <c r="B417" s="466" t="s">
        <v>195</v>
      </c>
      <c r="C417" s="466"/>
      <c r="D417" s="466"/>
      <c r="E417" s="466"/>
      <c r="F417" s="466"/>
      <c r="G417" s="466"/>
      <c r="H417" s="217">
        <f>SUM(H5:H415)</f>
        <v>3359495.58</v>
      </c>
    </row>
    <row r="418" spans="2:8" x14ac:dyDescent="0.3">
      <c r="B418" s="467" t="s">
        <v>400</v>
      </c>
      <c r="C418" s="467"/>
      <c r="D418" s="467"/>
      <c r="E418" s="467"/>
      <c r="F418" s="467"/>
      <c r="G418" s="218">
        <v>0</v>
      </c>
      <c r="H418" s="219">
        <f>H417*G418</f>
        <v>0</v>
      </c>
    </row>
    <row r="419" spans="2:8" x14ac:dyDescent="0.3">
      <c r="B419" s="461" t="s">
        <v>196</v>
      </c>
      <c r="C419" s="461"/>
      <c r="D419" s="461"/>
      <c r="E419" s="461"/>
      <c r="F419" s="461"/>
      <c r="G419" s="461"/>
      <c r="H419" s="220">
        <f>H418</f>
        <v>0</v>
      </c>
    </row>
    <row r="420" spans="2:8" ht="21" thickBot="1" x14ac:dyDescent="0.35">
      <c r="B420" s="462" t="s">
        <v>197</v>
      </c>
      <c r="C420" s="462"/>
      <c r="D420" s="462"/>
      <c r="E420" s="462"/>
      <c r="F420" s="462"/>
      <c r="G420" s="462"/>
      <c r="H420" s="221">
        <f>H419/12</f>
        <v>0</v>
      </c>
    </row>
  </sheetData>
  <autoFilter ref="B4:H4" xr:uid="{94F1AF3A-E00A-4708-9C08-F2DDDC06AB29}">
    <sortState xmlns:xlrd2="http://schemas.microsoft.com/office/spreadsheetml/2017/richdata2" ref="B5:H430">
      <sortCondition ref="B4"/>
    </sortState>
  </autoFilter>
  <mergeCells count="7">
    <mergeCell ref="B419:G419"/>
    <mergeCell ref="B420:G420"/>
    <mergeCell ref="B2:H2"/>
    <mergeCell ref="B3:H3"/>
    <mergeCell ref="B416:H416"/>
    <mergeCell ref="B417:G417"/>
    <mergeCell ref="B418:F418"/>
  </mergeCells>
  <conditionalFormatting sqref="G5:G415">
    <cfRule type="cellIs" dxfId="0" priority="1" operator="lessThanOrEqual">
      <formula>0.01</formula>
    </cfRule>
  </conditionalFormatting>
  <pageMargins left="0.51181102362204722" right="0.51181102362204722" top="0.78740157480314965" bottom="0.78740157480314965" header="0.51181102362204722" footer="0.51181102362204722"/>
  <pageSetup paperSize="9" scale="55"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J35"/>
  <sheetViews>
    <sheetView view="pageBreakPreview" zoomScale="85" zoomScaleNormal="85" zoomScaleSheetLayoutView="85" workbookViewId="0">
      <selection activeCell="E25" sqref="E25"/>
    </sheetView>
  </sheetViews>
  <sheetFormatPr defaultColWidth="8.7109375" defaultRowHeight="15" x14ac:dyDescent="0.25"/>
  <cols>
    <col min="1" max="1" width="3.5703125" customWidth="1"/>
    <col min="4" max="4" width="48.140625" customWidth="1"/>
    <col min="6" max="6" width="5.85546875" customWidth="1"/>
    <col min="7" max="7" width="18.85546875" customWidth="1"/>
    <col min="8" max="8" width="2.85546875" customWidth="1"/>
    <col min="10" max="10" width="8.7109375" style="279"/>
  </cols>
  <sheetData>
    <row r="1" spans="2:8" ht="15.75" thickBot="1" x14ac:dyDescent="0.3"/>
    <row r="2" spans="2:8" ht="15.75" thickBot="1" x14ac:dyDescent="0.3">
      <c r="B2" s="468" t="s">
        <v>399</v>
      </c>
      <c r="C2" s="469"/>
      <c r="D2" s="469"/>
      <c r="E2" s="469"/>
      <c r="F2" s="469"/>
      <c r="G2" s="470"/>
    </row>
    <row r="3" spans="2:8" ht="15.75" thickBot="1" x14ac:dyDescent="0.3"/>
    <row r="4" spans="2:8" x14ac:dyDescent="0.25">
      <c r="B4" s="476" t="s">
        <v>421</v>
      </c>
      <c r="C4" s="477"/>
      <c r="D4" s="477"/>
      <c r="E4" s="477"/>
      <c r="F4" s="477"/>
      <c r="G4" s="478"/>
      <c r="H4" s="241"/>
    </row>
    <row r="5" spans="2:8" x14ac:dyDescent="0.25">
      <c r="B5" s="479" t="s">
        <v>9507</v>
      </c>
      <c r="C5" s="480"/>
      <c r="D5" s="480"/>
      <c r="E5" s="480"/>
      <c r="F5" s="480"/>
      <c r="G5" s="481"/>
      <c r="H5" s="241"/>
    </row>
    <row r="6" spans="2:8" ht="31.5" customHeight="1" x14ac:dyDescent="0.25">
      <c r="B6" s="471" t="s">
        <v>398</v>
      </c>
      <c r="C6" s="472"/>
      <c r="D6" s="472"/>
      <c r="E6" s="472"/>
      <c r="F6" s="472"/>
      <c r="G6" s="473"/>
      <c r="H6" s="241"/>
    </row>
    <row r="7" spans="2:8" ht="15" customHeight="1" x14ac:dyDescent="0.25">
      <c r="B7" s="308" t="s">
        <v>308</v>
      </c>
      <c r="C7" s="474" t="s">
        <v>231</v>
      </c>
      <c r="D7" s="474"/>
      <c r="E7" s="242" t="s">
        <v>309</v>
      </c>
      <c r="F7" s="242" t="s">
        <v>310</v>
      </c>
      <c r="G7" s="309" t="s">
        <v>311</v>
      </c>
      <c r="H7" s="241"/>
    </row>
    <row r="8" spans="2:8" x14ac:dyDescent="0.25">
      <c r="B8" s="310" t="s">
        <v>312</v>
      </c>
      <c r="C8" s="243" t="s">
        <v>313</v>
      </c>
      <c r="D8" s="244"/>
      <c r="E8" s="245"/>
      <c r="F8" s="245"/>
      <c r="G8" s="311"/>
      <c r="H8" s="241"/>
    </row>
    <row r="9" spans="2:8" x14ac:dyDescent="0.25">
      <c r="B9" s="312" t="s">
        <v>314</v>
      </c>
      <c r="C9" s="246" t="s">
        <v>315</v>
      </c>
      <c r="D9" s="247"/>
      <c r="E9" s="568">
        <v>3.0000000000000001E-3</v>
      </c>
      <c r="F9" s="248" t="s">
        <v>310</v>
      </c>
      <c r="G9" s="313"/>
      <c r="H9" s="241"/>
    </row>
    <row r="10" spans="2:8" x14ac:dyDescent="0.25">
      <c r="B10" s="312" t="s">
        <v>316</v>
      </c>
      <c r="C10" s="246" t="s">
        <v>358</v>
      </c>
      <c r="D10" s="247"/>
      <c r="E10" s="568">
        <v>5.5999999999999999E-3</v>
      </c>
      <c r="F10" s="248" t="s">
        <v>310</v>
      </c>
      <c r="G10" s="313"/>
      <c r="H10" s="241"/>
    </row>
    <row r="11" spans="2:8" x14ac:dyDescent="0.25">
      <c r="B11" s="312" t="s">
        <v>317</v>
      </c>
      <c r="C11" s="246" t="s">
        <v>359</v>
      </c>
      <c r="D11" s="247"/>
      <c r="E11" s="568">
        <v>0.02</v>
      </c>
      <c r="F11" s="248" t="s">
        <v>310</v>
      </c>
      <c r="G11" s="313"/>
      <c r="H11" s="241"/>
    </row>
    <row r="12" spans="2:8" x14ac:dyDescent="0.25">
      <c r="B12" s="308"/>
      <c r="C12" s="475" t="s">
        <v>318</v>
      </c>
      <c r="D12" s="475"/>
      <c r="E12" s="242">
        <f>SUM(E9:E11)</f>
        <v>2.86E-2</v>
      </c>
      <c r="F12" s="242"/>
      <c r="G12" s="314">
        <f>E12</f>
        <v>2.86E-2</v>
      </c>
      <c r="H12" s="241"/>
    </row>
    <row r="13" spans="2:8" x14ac:dyDescent="0.25">
      <c r="B13" s="310" t="s">
        <v>319</v>
      </c>
      <c r="C13" s="250" t="s">
        <v>320</v>
      </c>
      <c r="D13" s="244"/>
      <c r="E13" s="245"/>
      <c r="F13" s="245"/>
      <c r="G13" s="311"/>
      <c r="H13" s="241"/>
    </row>
    <row r="14" spans="2:8" x14ac:dyDescent="0.25">
      <c r="B14" s="312" t="s">
        <v>314</v>
      </c>
      <c r="C14" s="246" t="s">
        <v>351</v>
      </c>
      <c r="D14" s="247"/>
      <c r="E14" s="568">
        <v>5.8999999999999999E-3</v>
      </c>
      <c r="F14" s="248" t="s">
        <v>310</v>
      </c>
      <c r="G14" s="313"/>
      <c r="H14" s="241"/>
    </row>
    <row r="15" spans="2:8" x14ac:dyDescent="0.25">
      <c r="B15" s="312"/>
      <c r="C15" s="475" t="s">
        <v>321</v>
      </c>
      <c r="D15" s="475"/>
      <c r="E15" s="242">
        <f>E14</f>
        <v>5.8999999999999999E-3</v>
      </c>
      <c r="F15" s="248"/>
      <c r="G15" s="314">
        <f>E15</f>
        <v>5.8999999999999999E-3</v>
      </c>
      <c r="H15" s="241"/>
    </row>
    <row r="16" spans="2:8" x14ac:dyDescent="0.25">
      <c r="B16" s="310" t="s">
        <v>322</v>
      </c>
      <c r="C16" s="250" t="s">
        <v>323</v>
      </c>
      <c r="D16" s="244"/>
      <c r="E16" s="245"/>
      <c r="F16" s="245"/>
      <c r="G16" s="311"/>
      <c r="H16" s="241"/>
    </row>
    <row r="17" spans="2:8" x14ac:dyDescent="0.25">
      <c r="B17" s="312"/>
      <c r="C17" s="246"/>
      <c r="D17" s="247"/>
      <c r="E17" s="248"/>
      <c r="F17" s="248"/>
      <c r="G17" s="313"/>
      <c r="H17" s="241"/>
    </row>
    <row r="18" spans="2:8" ht="22.5" customHeight="1" x14ac:dyDescent="0.25">
      <c r="B18" s="312" t="s">
        <v>314</v>
      </c>
      <c r="C18" s="484" t="s">
        <v>324</v>
      </c>
      <c r="D18" s="484"/>
      <c r="E18" s="568">
        <v>0.03</v>
      </c>
      <c r="F18" s="248" t="s">
        <v>310</v>
      </c>
      <c r="G18" s="313"/>
      <c r="H18" s="241"/>
    </row>
    <row r="19" spans="2:8" x14ac:dyDescent="0.25">
      <c r="B19" s="312" t="s">
        <v>316</v>
      </c>
      <c r="C19" s="246" t="s">
        <v>325</v>
      </c>
      <c r="D19" s="248"/>
      <c r="E19" s="568">
        <v>6.4999999999999997E-3</v>
      </c>
      <c r="F19" s="248" t="s">
        <v>310</v>
      </c>
      <c r="G19" s="313"/>
      <c r="H19" s="241"/>
    </row>
    <row r="20" spans="2:8" x14ac:dyDescent="0.25">
      <c r="B20" s="312" t="s">
        <v>317</v>
      </c>
      <c r="C20" s="246" t="s">
        <v>326</v>
      </c>
      <c r="D20" s="248"/>
      <c r="E20" s="568">
        <v>0.02</v>
      </c>
      <c r="F20" s="248" t="s">
        <v>310</v>
      </c>
      <c r="G20" s="313"/>
      <c r="H20" s="241"/>
    </row>
    <row r="21" spans="2:8" x14ac:dyDescent="0.25">
      <c r="B21" s="312" t="s">
        <v>327</v>
      </c>
      <c r="C21" s="246" t="s">
        <v>328</v>
      </c>
      <c r="D21" s="248"/>
      <c r="E21" s="248"/>
      <c r="F21" s="248" t="s">
        <v>310</v>
      </c>
      <c r="G21" s="313"/>
      <c r="H21" s="241"/>
    </row>
    <row r="22" spans="2:8" x14ac:dyDescent="0.25">
      <c r="B22" s="312"/>
      <c r="C22" s="475" t="s">
        <v>329</v>
      </c>
      <c r="D22" s="475"/>
      <c r="E22" s="242">
        <f>SUM(E18:E21)</f>
        <v>5.6499999999999995E-2</v>
      </c>
      <c r="F22" s="248"/>
      <c r="G22" s="314">
        <f>E22</f>
        <v>5.6499999999999995E-2</v>
      </c>
      <c r="H22" s="241"/>
    </row>
    <row r="23" spans="2:8" x14ac:dyDescent="0.25">
      <c r="B23" s="312"/>
      <c r="C23" s="246"/>
      <c r="D23" s="247"/>
      <c r="E23" s="248"/>
      <c r="F23" s="248"/>
      <c r="G23" s="313"/>
      <c r="H23" s="241"/>
    </row>
    <row r="24" spans="2:8" ht="15" customHeight="1" x14ac:dyDescent="0.25">
      <c r="B24" s="310" t="s">
        <v>330</v>
      </c>
      <c r="C24" s="486" t="s">
        <v>331</v>
      </c>
      <c r="D24" s="486"/>
      <c r="E24" s="245"/>
      <c r="F24" s="245"/>
      <c r="G24" s="311"/>
      <c r="H24" s="241"/>
    </row>
    <row r="25" spans="2:8" x14ac:dyDescent="0.25">
      <c r="B25" s="312" t="s">
        <v>314</v>
      </c>
      <c r="C25" s="246" t="s">
        <v>332</v>
      </c>
      <c r="D25" s="247"/>
      <c r="E25" s="568">
        <v>6.1600000000000002E-2</v>
      </c>
      <c r="F25" s="248" t="s">
        <v>310</v>
      </c>
      <c r="G25" s="313"/>
      <c r="H25" s="241"/>
    </row>
    <row r="26" spans="2:8" x14ac:dyDescent="0.25">
      <c r="B26" s="312"/>
      <c r="C26" s="475" t="s">
        <v>333</v>
      </c>
      <c r="D26" s="475"/>
      <c r="E26" s="242">
        <f>E25</f>
        <v>6.1600000000000002E-2</v>
      </c>
      <c r="F26" s="248"/>
      <c r="G26" s="314">
        <f>E26</f>
        <v>6.1600000000000002E-2</v>
      </c>
      <c r="H26" s="241"/>
    </row>
    <row r="27" spans="2:8" x14ac:dyDescent="0.25">
      <c r="B27" s="312"/>
      <c r="C27" s="249"/>
      <c r="D27" s="249"/>
      <c r="E27" s="242"/>
      <c r="F27" s="248"/>
      <c r="G27" s="314"/>
      <c r="H27" s="241"/>
    </row>
    <row r="28" spans="2:8" ht="15" customHeight="1" x14ac:dyDescent="0.25">
      <c r="B28" s="482"/>
      <c r="C28" s="483"/>
      <c r="D28" s="483"/>
      <c r="E28" s="248"/>
      <c r="F28" s="248"/>
      <c r="G28" s="485">
        <f>ROUND((((1+G12)*(1+G15)*(1+G26)/(1-G22))-1),4)</f>
        <v>0.16420000000000001</v>
      </c>
      <c r="H28" s="241"/>
    </row>
    <row r="29" spans="2:8" ht="15" customHeight="1" x14ac:dyDescent="0.25">
      <c r="B29" s="482"/>
      <c r="C29" s="251"/>
      <c r="D29" s="251"/>
      <c r="E29" s="248"/>
      <c r="F29" s="248"/>
      <c r="G29" s="485"/>
      <c r="H29" s="241"/>
    </row>
    <row r="30" spans="2:8" ht="15" customHeight="1" x14ac:dyDescent="0.25">
      <c r="B30" s="482"/>
      <c r="C30" s="251"/>
      <c r="D30" s="251"/>
      <c r="E30" s="248"/>
      <c r="F30" s="248"/>
      <c r="G30" s="485"/>
      <c r="H30" s="241"/>
    </row>
    <row r="31" spans="2:8" ht="15" customHeight="1" x14ac:dyDescent="0.25">
      <c r="B31" s="482"/>
      <c r="C31" s="251"/>
      <c r="D31" s="251"/>
      <c r="E31" s="248"/>
      <c r="F31" s="248"/>
      <c r="G31" s="485"/>
      <c r="H31" s="241"/>
    </row>
    <row r="32" spans="2:8" ht="15" customHeight="1" x14ac:dyDescent="0.25">
      <c r="B32" s="482"/>
      <c r="C32" s="251"/>
      <c r="D32" s="251"/>
      <c r="E32" s="248"/>
      <c r="F32" s="248"/>
      <c r="G32" s="485"/>
      <c r="H32" s="241"/>
    </row>
    <row r="33" spans="2:8" ht="15" customHeight="1" x14ac:dyDescent="0.25">
      <c r="B33" s="482"/>
      <c r="C33" s="251"/>
      <c r="D33" s="251"/>
      <c r="E33" s="248"/>
      <c r="F33" s="248"/>
      <c r="G33" s="485"/>
      <c r="H33" s="241"/>
    </row>
    <row r="34" spans="2:8" ht="15" customHeight="1" x14ac:dyDescent="0.25">
      <c r="B34" s="482"/>
      <c r="C34" s="249"/>
      <c r="D34" s="249"/>
      <c r="E34" s="248"/>
      <c r="F34" s="248"/>
      <c r="G34" s="485"/>
      <c r="H34" s="241"/>
    </row>
    <row r="35" spans="2:8" ht="15.75" thickBot="1" x14ac:dyDescent="0.3">
      <c r="B35" s="315"/>
      <c r="C35" s="252"/>
      <c r="D35" s="252"/>
      <c r="E35" s="253"/>
      <c r="F35" s="253"/>
      <c r="G35" s="316"/>
      <c r="H35" s="241"/>
    </row>
  </sheetData>
  <mergeCells count="14">
    <mergeCell ref="B28:B34"/>
    <mergeCell ref="C28:D28"/>
    <mergeCell ref="C18:D18"/>
    <mergeCell ref="G28:G34"/>
    <mergeCell ref="C22:D22"/>
    <mergeCell ref="C24:D24"/>
    <mergeCell ref="C26:D26"/>
    <mergeCell ref="B2:G2"/>
    <mergeCell ref="B6:G6"/>
    <mergeCell ref="C7:D7"/>
    <mergeCell ref="C12:D12"/>
    <mergeCell ref="C15:D15"/>
    <mergeCell ref="B4:G4"/>
    <mergeCell ref="B5:G5"/>
  </mergeCells>
  <printOptions horizontalCentered="1" verticalCentered="1"/>
  <pageMargins left="0.23611111111111099" right="0.23611111111111099" top="0.74791666666666701" bottom="0.74791666666666701" header="0.51180555555555496" footer="0.51180555555555496"/>
  <pageSetup paperSize="9" scale="88"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121"/>
  <sheetViews>
    <sheetView view="pageBreakPreview" zoomScaleNormal="85" zoomScaleSheetLayoutView="100" workbookViewId="0">
      <selection activeCell="J23" sqref="J23"/>
    </sheetView>
  </sheetViews>
  <sheetFormatPr defaultColWidth="9.140625" defaultRowHeight="15" x14ac:dyDescent="0.25"/>
  <cols>
    <col min="1" max="1" width="4.140625" style="1" customWidth="1"/>
    <col min="2" max="11" width="9.140625" style="1"/>
    <col min="12" max="12" width="21.85546875" style="1" customWidth="1"/>
    <col min="13" max="13" width="3.7109375" style="1" customWidth="1"/>
    <col min="14" max="1024" width="9.140625" style="1"/>
  </cols>
  <sheetData>
    <row r="2" spans="2:12" ht="20.25" x14ac:dyDescent="0.25">
      <c r="B2" s="514" t="s">
        <v>352</v>
      </c>
      <c r="C2" s="514"/>
      <c r="D2" s="514"/>
      <c r="E2" s="514"/>
      <c r="F2" s="514"/>
      <c r="G2" s="514"/>
      <c r="H2" s="514"/>
      <c r="I2" s="514"/>
      <c r="J2" s="514"/>
      <c r="K2" s="514"/>
      <c r="L2" s="514"/>
    </row>
    <row r="3" spans="2:12" x14ac:dyDescent="0.25">
      <c r="B3" s="515" t="s">
        <v>1</v>
      </c>
      <c r="C3" s="515"/>
      <c r="D3" s="515"/>
      <c r="E3" s="516" t="s">
        <v>395</v>
      </c>
      <c r="F3" s="516"/>
      <c r="G3" s="516"/>
      <c r="H3" s="516"/>
      <c r="I3" s="516"/>
      <c r="J3" s="516"/>
      <c r="K3" s="516"/>
      <c r="L3" s="516"/>
    </row>
    <row r="4" spans="2:12" x14ac:dyDescent="0.25">
      <c r="B4" s="515" t="s">
        <v>2</v>
      </c>
      <c r="C4" s="515"/>
      <c r="D4" s="515"/>
      <c r="E4" s="516" t="s">
        <v>3</v>
      </c>
      <c r="F4" s="516"/>
      <c r="G4" s="516"/>
      <c r="H4" s="516"/>
      <c r="I4" s="516"/>
      <c r="J4" s="516"/>
      <c r="K4" s="516"/>
      <c r="L4" s="516"/>
    </row>
    <row r="5" spans="2:12" x14ac:dyDescent="0.25">
      <c r="B5" s="510" t="s">
        <v>4</v>
      </c>
      <c r="C5" s="510"/>
      <c r="D5" s="510"/>
      <c r="E5" s="511"/>
      <c r="F5" s="511"/>
      <c r="G5" s="511"/>
      <c r="H5" s="511"/>
      <c r="I5" s="511"/>
      <c r="J5" s="2" t="s">
        <v>5</v>
      </c>
      <c r="K5" s="512"/>
      <c r="L5" s="512"/>
    </row>
    <row r="6" spans="2:12" x14ac:dyDescent="0.25">
      <c r="B6" s="3"/>
      <c r="C6" s="4"/>
      <c r="D6" s="4"/>
      <c r="E6" s="4"/>
      <c r="F6" s="4"/>
      <c r="G6" s="4"/>
      <c r="H6" s="4"/>
      <c r="I6" s="4"/>
      <c r="J6" s="4"/>
      <c r="K6" s="4"/>
      <c r="L6" s="5"/>
    </row>
    <row r="7" spans="2:12" ht="14.25" customHeight="1" x14ac:dyDescent="0.25">
      <c r="B7" s="510" t="s">
        <v>6</v>
      </c>
      <c r="C7" s="510"/>
      <c r="D7" s="510"/>
      <c r="E7" s="513" t="s">
        <v>7</v>
      </c>
      <c r="F7" s="513"/>
      <c r="G7" s="513"/>
      <c r="H7" s="513"/>
      <c r="I7" s="513"/>
      <c r="J7" s="513"/>
      <c r="K7" s="513"/>
      <c r="L7" s="513"/>
    </row>
    <row r="8" spans="2:12" x14ac:dyDescent="0.25">
      <c r="B8" s="3"/>
      <c r="C8" s="4"/>
      <c r="D8" s="4"/>
      <c r="E8" s="4"/>
      <c r="F8" s="4"/>
      <c r="G8" s="4"/>
      <c r="H8" s="4"/>
      <c r="I8" s="4"/>
      <c r="J8" s="4"/>
      <c r="K8" s="4"/>
      <c r="L8" s="5"/>
    </row>
    <row r="9" spans="2:12" x14ac:dyDescent="0.25">
      <c r="B9" s="6">
        <v>1</v>
      </c>
      <c r="C9" s="7" t="s">
        <v>8</v>
      </c>
      <c r="D9" s="7"/>
      <c r="E9" s="7"/>
      <c r="F9" s="7"/>
      <c r="G9" s="7"/>
      <c r="H9" s="7"/>
      <c r="I9" s="7"/>
      <c r="J9" s="7"/>
      <c r="K9" s="7"/>
      <c r="L9" s="8"/>
    </row>
    <row r="10" spans="2:12" x14ac:dyDescent="0.25">
      <c r="B10" s="6">
        <v>2</v>
      </c>
      <c r="C10" s="7" t="s">
        <v>9</v>
      </c>
      <c r="D10" s="7"/>
      <c r="E10" s="7"/>
      <c r="F10" s="7"/>
      <c r="G10" s="7"/>
      <c r="H10" s="7"/>
      <c r="I10" s="7"/>
      <c r="J10" s="7"/>
      <c r="K10" s="7"/>
      <c r="L10" s="9" t="s">
        <v>10</v>
      </c>
    </row>
    <row r="11" spans="2:12" x14ac:dyDescent="0.25">
      <c r="B11" s="6">
        <v>3</v>
      </c>
      <c r="C11" s="7" t="s">
        <v>11</v>
      </c>
      <c r="D11" s="7"/>
      <c r="E11" s="7"/>
      <c r="F11" s="7"/>
      <c r="G11" s="7"/>
      <c r="H11" s="7"/>
      <c r="I11" s="7"/>
      <c r="J11" s="7"/>
      <c r="K11" s="7"/>
      <c r="L11" s="10"/>
    </row>
    <row r="12" spans="2:12" x14ac:dyDescent="0.25">
      <c r="B12" s="6">
        <v>4</v>
      </c>
      <c r="C12" s="7" t="s">
        <v>12</v>
      </c>
      <c r="D12" s="7"/>
      <c r="E12" s="7"/>
      <c r="F12" s="7"/>
      <c r="G12" s="7"/>
      <c r="H12" s="7"/>
      <c r="I12" s="7"/>
      <c r="J12" s="7"/>
      <c r="K12" s="11"/>
      <c r="L12" s="337" t="s">
        <v>364</v>
      </c>
    </row>
    <row r="13" spans="2:12" x14ac:dyDescent="0.25">
      <c r="B13" s="6">
        <v>5</v>
      </c>
      <c r="C13" s="7" t="s">
        <v>13</v>
      </c>
      <c r="D13" s="7"/>
      <c r="E13" s="7"/>
      <c r="F13" s="7"/>
      <c r="G13" s="7"/>
      <c r="H13" s="7"/>
      <c r="I13" s="7"/>
      <c r="J13" s="7"/>
      <c r="K13" s="7"/>
      <c r="L13" s="9">
        <v>30</v>
      </c>
    </row>
    <row r="14" spans="2:12" x14ac:dyDescent="0.25">
      <c r="B14" s="12"/>
      <c r="C14" s="13"/>
      <c r="D14" s="13"/>
      <c r="E14" s="13"/>
      <c r="F14" s="13"/>
      <c r="G14" s="13"/>
      <c r="H14" s="13"/>
      <c r="I14" s="13"/>
      <c r="J14" s="13"/>
      <c r="K14" s="13"/>
      <c r="L14" s="14"/>
    </row>
    <row r="15" spans="2:12" x14ac:dyDescent="0.25">
      <c r="B15" s="6">
        <v>1</v>
      </c>
      <c r="C15" s="7" t="s">
        <v>14</v>
      </c>
      <c r="D15" s="7"/>
      <c r="E15" s="7"/>
      <c r="F15" s="7"/>
      <c r="G15" s="7"/>
      <c r="H15" s="7"/>
      <c r="I15" s="7"/>
      <c r="J15" s="7"/>
      <c r="K15" s="7"/>
      <c r="L15" s="15" t="s">
        <v>15</v>
      </c>
    </row>
    <row r="16" spans="2:12" x14ac:dyDescent="0.25">
      <c r="B16" s="6">
        <v>2</v>
      </c>
      <c r="C16" s="7" t="s">
        <v>16</v>
      </c>
      <c r="D16" s="7"/>
      <c r="E16" s="7"/>
      <c r="F16" s="7"/>
      <c r="G16" s="7"/>
      <c r="H16" s="7"/>
      <c r="I16" s="7"/>
      <c r="J16" s="7"/>
      <c r="K16" s="7"/>
      <c r="L16" s="16" t="s">
        <v>17</v>
      </c>
    </row>
    <row r="17" spans="2:12" x14ac:dyDescent="0.25">
      <c r="B17" s="6">
        <v>3</v>
      </c>
      <c r="C17" s="7" t="s">
        <v>18</v>
      </c>
      <c r="D17" s="7"/>
      <c r="E17" s="7"/>
      <c r="F17" s="7"/>
      <c r="G17" s="7"/>
      <c r="H17" s="7"/>
      <c r="I17" s="7"/>
      <c r="J17" s="7"/>
      <c r="K17" s="7"/>
      <c r="L17" s="17">
        <v>1</v>
      </c>
    </row>
    <row r="18" spans="2:12" x14ac:dyDescent="0.25">
      <c r="B18" s="18"/>
      <c r="C18" s="19"/>
      <c r="D18" s="19"/>
      <c r="E18" s="19"/>
      <c r="F18" s="19"/>
      <c r="G18" s="19"/>
      <c r="H18" s="19"/>
      <c r="I18" s="19"/>
      <c r="J18" s="19"/>
      <c r="K18" s="19"/>
      <c r="L18" s="14"/>
    </row>
    <row r="19" spans="2:12" x14ac:dyDescent="0.25">
      <c r="B19" s="506" t="s">
        <v>19</v>
      </c>
      <c r="C19" s="506"/>
      <c r="D19" s="506"/>
      <c r="E19" s="506"/>
      <c r="F19" s="506"/>
      <c r="G19" s="506"/>
      <c r="H19" s="506"/>
      <c r="I19" s="506"/>
      <c r="J19" s="506"/>
      <c r="K19" s="506"/>
      <c r="L19" s="506"/>
    </row>
    <row r="20" spans="2:12" x14ac:dyDescent="0.25">
      <c r="B20" s="6">
        <v>1</v>
      </c>
      <c r="C20" s="13" t="s">
        <v>20</v>
      </c>
      <c r="D20" s="13"/>
      <c r="E20" s="13"/>
      <c r="F20" s="13"/>
      <c r="G20" s="13"/>
      <c r="H20" s="13"/>
      <c r="I20" s="13"/>
      <c r="J20" s="13"/>
      <c r="K20" s="13"/>
      <c r="L20" s="20" t="str">
        <f>L15</f>
        <v>empregado</v>
      </c>
    </row>
    <row r="21" spans="2:12" x14ac:dyDescent="0.25">
      <c r="B21" s="6">
        <v>2</v>
      </c>
      <c r="C21" s="7" t="s">
        <v>21</v>
      </c>
      <c r="D21" s="7"/>
      <c r="E21" s="7"/>
      <c r="F21" s="7"/>
      <c r="G21" s="7"/>
      <c r="H21" s="7"/>
      <c r="I21" s="7"/>
      <c r="J21" s="7"/>
      <c r="K21" s="7"/>
      <c r="L21" s="21">
        <v>0</v>
      </c>
    </row>
    <row r="22" spans="2:12" x14ac:dyDescent="0.25">
      <c r="B22" s="6">
        <v>3</v>
      </c>
      <c r="C22" s="7" t="s">
        <v>22</v>
      </c>
      <c r="D22" s="7"/>
      <c r="E22" s="7"/>
      <c r="F22" s="7"/>
      <c r="G22" s="7"/>
      <c r="H22" s="7"/>
      <c r="I22" s="7"/>
      <c r="J22" s="7"/>
      <c r="K22" s="7"/>
      <c r="L22" s="22" t="str">
        <f>L15</f>
        <v>empregado</v>
      </c>
    </row>
    <row r="23" spans="2:12" x14ac:dyDescent="0.25">
      <c r="B23" s="6">
        <v>4</v>
      </c>
      <c r="C23" s="7" t="s">
        <v>23</v>
      </c>
      <c r="D23" s="7"/>
      <c r="E23" s="7"/>
      <c r="F23" s="7"/>
      <c r="G23" s="7"/>
      <c r="H23" s="7"/>
      <c r="I23" s="7"/>
      <c r="J23" s="7"/>
      <c r="K23" s="7"/>
      <c r="L23" s="23">
        <v>45017</v>
      </c>
    </row>
    <row r="24" spans="2:12" x14ac:dyDescent="0.25">
      <c r="B24" s="18"/>
      <c r="C24" s="19"/>
      <c r="D24" s="19"/>
      <c r="E24" s="19"/>
      <c r="F24" s="19"/>
      <c r="G24" s="19"/>
      <c r="H24" s="19"/>
      <c r="I24" s="19"/>
      <c r="J24" s="19"/>
      <c r="K24" s="19"/>
      <c r="L24" s="14"/>
    </row>
    <row r="25" spans="2:12" x14ac:dyDescent="0.25">
      <c r="B25" s="504" t="s">
        <v>24</v>
      </c>
      <c r="C25" s="504"/>
      <c r="D25" s="504"/>
      <c r="E25" s="504"/>
      <c r="F25" s="504"/>
      <c r="G25" s="504"/>
      <c r="H25" s="504"/>
      <c r="I25" s="504"/>
      <c r="J25" s="504"/>
      <c r="K25" s="504"/>
      <c r="L25" s="24" t="s">
        <v>25</v>
      </c>
    </row>
    <row r="26" spans="2:12" x14ac:dyDescent="0.25">
      <c r="B26" s="6" t="s">
        <v>26</v>
      </c>
      <c r="C26" s="7" t="s">
        <v>27</v>
      </c>
      <c r="D26" s="7"/>
      <c r="E26" s="7"/>
      <c r="F26" s="7"/>
      <c r="G26" s="7"/>
      <c r="H26" s="7"/>
      <c r="I26" s="7"/>
      <c r="J26" s="7"/>
      <c r="K26" s="25"/>
      <c r="L26" s="26">
        <f>L21</f>
        <v>0</v>
      </c>
    </row>
    <row r="27" spans="2:12" x14ac:dyDescent="0.25">
      <c r="B27" s="6" t="s">
        <v>28</v>
      </c>
      <c r="C27" s="27" t="s">
        <v>29</v>
      </c>
      <c r="D27" s="27"/>
      <c r="E27" s="27"/>
      <c r="F27" s="25"/>
      <c r="G27" s="25"/>
      <c r="H27" s="13"/>
      <c r="I27" s="13"/>
      <c r="J27" s="13"/>
      <c r="K27" s="25"/>
      <c r="L27" s="28">
        <v>0</v>
      </c>
    </row>
    <row r="28" spans="2:12" x14ac:dyDescent="0.25">
      <c r="B28" s="507" t="s">
        <v>30</v>
      </c>
      <c r="C28" s="27" t="s">
        <v>31</v>
      </c>
      <c r="D28" s="27"/>
      <c r="E28" s="27"/>
      <c r="F28" s="25" t="s">
        <v>32</v>
      </c>
      <c r="G28" s="25"/>
      <c r="H28" s="27"/>
      <c r="I28" s="27"/>
      <c r="J28" s="27"/>
      <c r="K28" s="27"/>
      <c r="L28" s="508">
        <v>0</v>
      </c>
    </row>
    <row r="29" spans="2:12" x14ac:dyDescent="0.25">
      <c r="B29" s="507"/>
      <c r="C29" s="29"/>
      <c r="D29" s="29"/>
      <c r="E29" s="29"/>
      <c r="F29" s="30" t="s">
        <v>33</v>
      </c>
      <c r="G29" s="30"/>
      <c r="H29" s="29"/>
      <c r="I29" s="30" t="s">
        <v>34</v>
      </c>
      <c r="J29" s="31"/>
      <c r="K29" s="30"/>
      <c r="L29" s="508"/>
    </row>
    <row r="30" spans="2:12" x14ac:dyDescent="0.25">
      <c r="B30" s="6" t="s">
        <v>35</v>
      </c>
      <c r="C30" s="29" t="s">
        <v>36</v>
      </c>
      <c r="D30" s="29"/>
      <c r="E30" s="29"/>
      <c r="F30" s="30"/>
      <c r="G30" s="30"/>
      <c r="H30" s="29"/>
      <c r="I30" s="30"/>
      <c r="J30" s="32"/>
      <c r="K30" s="30"/>
      <c r="L30" s="28">
        <v>0</v>
      </c>
    </row>
    <row r="31" spans="2:12" x14ac:dyDescent="0.25">
      <c r="B31" s="6" t="s">
        <v>37</v>
      </c>
      <c r="C31" s="29" t="s">
        <v>38</v>
      </c>
      <c r="D31" s="29"/>
      <c r="E31" s="29"/>
      <c r="F31" s="30"/>
      <c r="G31" s="30"/>
      <c r="H31" s="29"/>
      <c r="I31" s="30"/>
      <c r="J31" s="29"/>
      <c r="K31" s="30"/>
      <c r="L31" s="28">
        <v>0</v>
      </c>
    </row>
    <row r="32" spans="2:12" x14ac:dyDescent="0.25">
      <c r="B32" s="6" t="s">
        <v>39</v>
      </c>
      <c r="C32" s="29" t="s">
        <v>40</v>
      </c>
      <c r="D32" s="29"/>
      <c r="E32" s="29"/>
      <c r="F32" s="30"/>
      <c r="G32" s="30"/>
      <c r="H32" s="29"/>
      <c r="I32" s="30"/>
      <c r="J32" s="29"/>
      <c r="K32" s="30"/>
      <c r="L32" s="28">
        <v>0</v>
      </c>
    </row>
    <row r="33" spans="2:12" x14ac:dyDescent="0.25">
      <c r="B33" s="6" t="s">
        <v>41</v>
      </c>
      <c r="C33" s="29" t="s">
        <v>42</v>
      </c>
      <c r="D33" s="29"/>
      <c r="E33" s="29"/>
      <c r="F33" s="30"/>
      <c r="G33" s="30"/>
      <c r="H33" s="29"/>
      <c r="I33" s="30"/>
      <c r="J33" s="31"/>
      <c r="K33" s="30"/>
      <c r="L33" s="28">
        <v>0</v>
      </c>
    </row>
    <row r="34" spans="2:12" x14ac:dyDescent="0.25">
      <c r="B34" s="6" t="s">
        <v>43</v>
      </c>
      <c r="C34" s="7" t="s">
        <v>44</v>
      </c>
      <c r="D34" s="7"/>
      <c r="E34" s="7"/>
      <c r="F34" s="509"/>
      <c r="G34" s="509"/>
      <c r="H34" s="509"/>
      <c r="I34" s="509"/>
      <c r="J34" s="509"/>
      <c r="K34" s="509"/>
      <c r="L34" s="33">
        <v>0</v>
      </c>
    </row>
    <row r="35" spans="2:12" x14ac:dyDescent="0.25">
      <c r="B35" s="503" t="s">
        <v>45</v>
      </c>
      <c r="C35" s="503"/>
      <c r="D35" s="503"/>
      <c r="E35" s="503"/>
      <c r="F35" s="503"/>
      <c r="G35" s="34"/>
      <c r="H35" s="35"/>
      <c r="I35" s="35"/>
      <c r="J35" s="35"/>
      <c r="K35" s="35"/>
      <c r="L35" s="36">
        <f>SUM(L26:L34)</f>
        <v>0</v>
      </c>
    </row>
    <row r="36" spans="2:12" x14ac:dyDescent="0.25">
      <c r="B36" s="18"/>
      <c r="C36" s="19"/>
      <c r="D36" s="19"/>
      <c r="E36" s="19"/>
      <c r="F36" s="19"/>
      <c r="G36" s="19"/>
      <c r="H36" s="19"/>
      <c r="I36" s="19"/>
      <c r="J36" s="19"/>
      <c r="K36" s="19"/>
      <c r="L36" s="14"/>
    </row>
    <row r="37" spans="2:12" x14ac:dyDescent="0.25">
      <c r="B37" s="504" t="s">
        <v>46</v>
      </c>
      <c r="C37" s="504"/>
      <c r="D37" s="504"/>
      <c r="E37" s="504"/>
      <c r="F37" s="504"/>
      <c r="G37" s="504"/>
      <c r="H37" s="37"/>
      <c r="I37" s="37"/>
      <c r="J37" s="37"/>
      <c r="K37" s="38"/>
      <c r="L37" s="24" t="s">
        <v>47</v>
      </c>
    </row>
    <row r="38" spans="2:12" x14ac:dyDescent="0.25">
      <c r="B38" s="6" t="s">
        <v>26</v>
      </c>
      <c r="C38" s="7" t="s">
        <v>48</v>
      </c>
      <c r="D38" s="7"/>
      <c r="E38" s="7"/>
      <c r="F38" s="7"/>
      <c r="G38" s="7"/>
      <c r="H38" s="7"/>
      <c r="I38" s="39" t="s">
        <v>49</v>
      </c>
      <c r="J38" s="32"/>
      <c r="K38" s="21">
        <v>0</v>
      </c>
      <c r="L38" s="40">
        <f>K38*22.58</f>
        <v>0</v>
      </c>
    </row>
    <row r="39" spans="2:12" x14ac:dyDescent="0.25">
      <c r="B39" s="6" t="s">
        <v>28</v>
      </c>
      <c r="C39" s="7" t="s">
        <v>50</v>
      </c>
      <c r="D39" s="7"/>
      <c r="E39" s="7"/>
      <c r="F39" s="7"/>
      <c r="G39" s="7"/>
      <c r="H39" s="7"/>
      <c r="I39" s="27"/>
      <c r="J39" s="27"/>
      <c r="K39" s="41"/>
      <c r="L39" s="42">
        <v>0</v>
      </c>
    </row>
    <row r="40" spans="2:12" x14ac:dyDescent="0.25">
      <c r="B40" s="6" t="s">
        <v>30</v>
      </c>
      <c r="C40" s="7" t="s">
        <v>51</v>
      </c>
      <c r="D40" s="7"/>
      <c r="E40" s="7"/>
      <c r="F40" s="7"/>
      <c r="G40" s="7"/>
      <c r="H40" s="7"/>
      <c r="I40" s="39" t="s">
        <v>353</v>
      </c>
      <c r="J40" s="32"/>
      <c r="K40" s="21">
        <v>0</v>
      </c>
      <c r="L40" s="42">
        <f>IF((K40*2*22.58-(0.06*L26))&lt;=0,0,(K40*2*22.58-(0.06*L26)))</f>
        <v>0</v>
      </c>
    </row>
    <row r="41" spans="2:12" x14ac:dyDescent="0.25">
      <c r="B41" s="6" t="s">
        <v>35</v>
      </c>
      <c r="C41" s="7" t="s">
        <v>52</v>
      </c>
      <c r="D41" s="7"/>
      <c r="E41" s="7"/>
      <c r="F41" s="7"/>
      <c r="G41" s="7"/>
      <c r="H41" s="7"/>
      <c r="I41" s="29"/>
      <c r="J41" s="29"/>
      <c r="K41" s="43"/>
      <c r="L41" s="42">
        <v>0</v>
      </c>
    </row>
    <row r="42" spans="2:12" x14ac:dyDescent="0.25">
      <c r="B42" s="6" t="s">
        <v>37</v>
      </c>
      <c r="C42" s="7" t="s">
        <v>53</v>
      </c>
      <c r="D42" s="7"/>
      <c r="E42" s="7"/>
      <c r="F42" s="7"/>
      <c r="G42" s="7"/>
      <c r="H42" s="7"/>
      <c r="I42" s="7"/>
      <c r="J42" s="7"/>
      <c r="K42" s="44"/>
      <c r="L42" s="42">
        <v>0</v>
      </c>
    </row>
    <row r="43" spans="2:12" x14ac:dyDescent="0.25">
      <c r="B43" s="6" t="s">
        <v>39</v>
      </c>
      <c r="C43" s="7" t="s">
        <v>54</v>
      </c>
      <c r="D43" s="7"/>
      <c r="E43" s="7"/>
      <c r="F43" s="7"/>
      <c r="G43" s="7"/>
      <c r="H43" s="7"/>
      <c r="I43" s="7"/>
      <c r="J43" s="7"/>
      <c r="K43" s="44"/>
      <c r="L43" s="42">
        <v>0</v>
      </c>
    </row>
    <row r="44" spans="2:12" x14ac:dyDescent="0.25">
      <c r="B44" s="6" t="s">
        <v>41</v>
      </c>
      <c r="C44" s="7" t="s">
        <v>55</v>
      </c>
      <c r="D44" s="7"/>
      <c r="E44" s="7"/>
      <c r="F44" s="7"/>
      <c r="G44" s="7"/>
      <c r="H44" s="7"/>
      <c r="I44" s="7"/>
      <c r="J44" s="7"/>
      <c r="K44" s="44"/>
      <c r="L44" s="45">
        <v>0</v>
      </c>
    </row>
    <row r="45" spans="2:12" x14ac:dyDescent="0.25">
      <c r="B45" s="46" t="s">
        <v>56</v>
      </c>
      <c r="C45" s="7"/>
      <c r="D45" s="7"/>
      <c r="E45" s="7"/>
      <c r="F45" s="7"/>
      <c r="G45" s="7"/>
      <c r="H45" s="7"/>
      <c r="I45" s="7"/>
      <c r="J45" s="7"/>
      <c r="K45" s="7"/>
      <c r="L45" s="47">
        <f>SUM(L38:L44)</f>
        <v>0</v>
      </c>
    </row>
    <row r="46" spans="2:12" x14ac:dyDescent="0.25">
      <c r="B46" s="18"/>
      <c r="C46" s="19"/>
      <c r="D46" s="19"/>
      <c r="E46" s="19"/>
      <c r="F46" s="19"/>
      <c r="G46" s="19"/>
      <c r="H46" s="19"/>
      <c r="I46" s="19"/>
      <c r="J46" s="19"/>
      <c r="K46" s="19"/>
      <c r="L46" s="14"/>
    </row>
    <row r="47" spans="2:12" x14ac:dyDescent="0.25">
      <c r="B47" s="502" t="s">
        <v>57</v>
      </c>
      <c r="C47" s="502"/>
      <c r="D47" s="502"/>
      <c r="E47" s="502"/>
      <c r="F47" s="502"/>
      <c r="G47" s="48"/>
      <c r="H47" s="48"/>
      <c r="I47" s="48"/>
      <c r="J47" s="48"/>
      <c r="K47" s="48"/>
      <c r="L47" s="49" t="s">
        <v>47</v>
      </c>
    </row>
    <row r="48" spans="2:12" x14ac:dyDescent="0.25">
      <c r="B48" s="50" t="s">
        <v>26</v>
      </c>
      <c r="C48" s="501" t="s">
        <v>58</v>
      </c>
      <c r="D48" s="501"/>
      <c r="E48" s="501"/>
      <c r="F48" s="501"/>
      <c r="G48" s="52"/>
      <c r="H48" s="53"/>
      <c r="I48" s="53"/>
      <c r="J48" s="53"/>
      <c r="K48" s="54"/>
      <c r="L48" s="55">
        <v>0</v>
      </c>
    </row>
    <row r="49" spans="2:12" x14ac:dyDescent="0.25">
      <c r="B49" s="50" t="s">
        <v>28</v>
      </c>
      <c r="C49" s="505" t="s">
        <v>59</v>
      </c>
      <c r="D49" s="505"/>
      <c r="E49" s="505"/>
      <c r="F49" s="51" t="s">
        <v>60</v>
      </c>
      <c r="G49" s="56"/>
      <c r="H49" s="57"/>
      <c r="I49" s="57"/>
      <c r="J49" s="57"/>
      <c r="K49" s="54"/>
      <c r="L49" s="55">
        <v>0</v>
      </c>
    </row>
    <row r="50" spans="2:12" x14ac:dyDescent="0.25">
      <c r="B50" s="50" t="s">
        <v>30</v>
      </c>
      <c r="C50" s="505"/>
      <c r="D50" s="505"/>
      <c r="E50" s="505"/>
      <c r="F50" s="51" t="s">
        <v>60</v>
      </c>
      <c r="G50" s="56"/>
      <c r="H50" s="57"/>
      <c r="I50" s="57"/>
      <c r="J50" s="57"/>
      <c r="K50" s="54"/>
      <c r="L50" s="55">
        <v>0</v>
      </c>
    </row>
    <row r="51" spans="2:12" ht="14.25" customHeight="1" x14ac:dyDescent="0.25">
      <c r="B51" s="500" t="s">
        <v>35</v>
      </c>
      <c r="C51" s="501" t="s">
        <v>44</v>
      </c>
      <c r="D51" s="501"/>
      <c r="E51" s="497" t="s">
        <v>60</v>
      </c>
      <c r="F51" s="497"/>
      <c r="G51" s="497"/>
      <c r="H51" s="497"/>
      <c r="I51" s="497"/>
      <c r="J51" s="497"/>
      <c r="K51" s="58"/>
      <c r="L51" s="55">
        <v>0</v>
      </c>
    </row>
    <row r="52" spans="2:12" ht="15" customHeight="1" x14ac:dyDescent="0.25">
      <c r="B52" s="500"/>
      <c r="C52" s="501"/>
      <c r="D52" s="501"/>
      <c r="E52" s="497" t="s">
        <v>60</v>
      </c>
      <c r="F52" s="497"/>
      <c r="G52" s="497"/>
      <c r="H52" s="497"/>
      <c r="I52" s="497"/>
      <c r="J52" s="497"/>
      <c r="K52" s="58"/>
      <c r="L52" s="59">
        <v>0</v>
      </c>
    </row>
    <row r="53" spans="2:12" x14ac:dyDescent="0.25">
      <c r="B53" s="60" t="s">
        <v>61</v>
      </c>
      <c r="C53" s="51"/>
      <c r="D53" s="51"/>
      <c r="E53" s="51"/>
      <c r="F53" s="51"/>
      <c r="G53" s="51"/>
      <c r="H53" s="51"/>
      <c r="I53" s="51"/>
      <c r="J53" s="51"/>
      <c r="K53" s="51"/>
      <c r="L53" s="61">
        <f>SUM(L48:L52)</f>
        <v>0</v>
      </c>
    </row>
    <row r="54" spans="2:12" x14ac:dyDescent="0.25">
      <c r="B54" s="62"/>
      <c r="C54" s="63"/>
      <c r="D54" s="63"/>
      <c r="E54" s="63"/>
      <c r="F54" s="63"/>
      <c r="G54" s="63"/>
      <c r="H54" s="63"/>
      <c r="I54" s="63"/>
      <c r="J54" s="63"/>
      <c r="K54" s="63"/>
      <c r="L54" s="64"/>
    </row>
    <row r="55" spans="2:12" ht="22.5" x14ac:dyDescent="0.25">
      <c r="B55" s="502" t="s">
        <v>62</v>
      </c>
      <c r="C55" s="502"/>
      <c r="D55" s="502"/>
      <c r="E55" s="502"/>
      <c r="F55" s="502"/>
      <c r="G55" s="502"/>
      <c r="H55" s="48"/>
      <c r="I55" s="48"/>
      <c r="J55" s="48"/>
      <c r="K55" s="65" t="s">
        <v>63</v>
      </c>
      <c r="L55" s="66" t="s">
        <v>47</v>
      </c>
    </row>
    <row r="56" spans="2:12" x14ac:dyDescent="0.25">
      <c r="B56" s="67" t="s">
        <v>64</v>
      </c>
      <c r="C56" s="68"/>
      <c r="D56" s="68"/>
      <c r="E56" s="68"/>
      <c r="F56" s="68"/>
      <c r="G56" s="68"/>
      <c r="H56" s="68"/>
      <c r="I56" s="68"/>
      <c r="J56" s="68"/>
      <c r="K56" s="358">
        <f>SUM(K57:K64)</f>
        <v>0.3680000000000001</v>
      </c>
      <c r="L56" s="69">
        <f>SUM(L57:L64)</f>
        <v>0</v>
      </c>
    </row>
    <row r="57" spans="2:12" x14ac:dyDescent="0.25">
      <c r="B57" s="50" t="s">
        <v>26</v>
      </c>
      <c r="C57" s="51" t="s">
        <v>65</v>
      </c>
      <c r="D57" s="51"/>
      <c r="E57" s="51"/>
      <c r="F57" s="51"/>
      <c r="G57" s="51"/>
      <c r="H57" s="51"/>
      <c r="I57" s="51"/>
      <c r="J57" s="51"/>
      <c r="K57" s="353">
        <v>0.2</v>
      </c>
      <c r="L57" s="70">
        <f>K57*$L$35</f>
        <v>0</v>
      </c>
    </row>
    <row r="58" spans="2:12" x14ac:dyDescent="0.25">
      <c r="B58" s="50" t="s">
        <v>28</v>
      </c>
      <c r="C58" s="51" t="s">
        <v>66</v>
      </c>
      <c r="D58" s="51"/>
      <c r="E58" s="51"/>
      <c r="F58" s="51"/>
      <c r="G58" s="51"/>
      <c r="H58" s="51"/>
      <c r="I58" s="51"/>
      <c r="J58" s="51"/>
      <c r="K58" s="353">
        <v>1.4999999999999999E-2</v>
      </c>
      <c r="L58" s="70">
        <f t="shared" ref="L58:L64" si="0">K58*$L$35</f>
        <v>0</v>
      </c>
    </row>
    <row r="59" spans="2:12" x14ac:dyDescent="0.25">
      <c r="B59" s="50" t="s">
        <v>30</v>
      </c>
      <c r="C59" s="51" t="s">
        <v>67</v>
      </c>
      <c r="D59" s="51"/>
      <c r="E59" s="51"/>
      <c r="F59" s="51"/>
      <c r="G59" s="51"/>
      <c r="H59" s="51"/>
      <c r="I59" s="51"/>
      <c r="J59" s="51"/>
      <c r="K59" s="353">
        <v>0.01</v>
      </c>
      <c r="L59" s="70">
        <f t="shared" si="0"/>
        <v>0</v>
      </c>
    </row>
    <row r="60" spans="2:12" x14ac:dyDescent="0.25">
      <c r="B60" s="50" t="s">
        <v>35</v>
      </c>
      <c r="C60" s="51" t="s">
        <v>68</v>
      </c>
      <c r="D60" s="51"/>
      <c r="E60" s="51"/>
      <c r="F60" s="51"/>
      <c r="G60" s="51"/>
      <c r="H60" s="51"/>
      <c r="I60" s="51"/>
      <c r="J60" s="51"/>
      <c r="K60" s="353">
        <v>2E-3</v>
      </c>
      <c r="L60" s="70">
        <f t="shared" si="0"/>
        <v>0</v>
      </c>
    </row>
    <row r="61" spans="2:12" x14ac:dyDescent="0.25">
      <c r="B61" s="50" t="s">
        <v>37</v>
      </c>
      <c r="C61" s="51" t="s">
        <v>69</v>
      </c>
      <c r="D61" s="51"/>
      <c r="E61" s="51"/>
      <c r="F61" s="51"/>
      <c r="G61" s="51"/>
      <c r="H61" s="51"/>
      <c r="I61" s="51"/>
      <c r="J61" s="51"/>
      <c r="K61" s="353">
        <v>2.5000000000000001E-2</v>
      </c>
      <c r="L61" s="70">
        <f t="shared" si="0"/>
        <v>0</v>
      </c>
    </row>
    <row r="62" spans="2:12" x14ac:dyDescent="0.25">
      <c r="B62" s="50" t="s">
        <v>39</v>
      </c>
      <c r="C62" s="51" t="s">
        <v>70</v>
      </c>
      <c r="D62" s="51"/>
      <c r="E62" s="51"/>
      <c r="F62" s="51"/>
      <c r="G62" s="51"/>
      <c r="H62" s="51"/>
      <c r="I62" s="51"/>
      <c r="J62" s="51"/>
      <c r="K62" s="353">
        <v>0.08</v>
      </c>
      <c r="L62" s="70">
        <f t="shared" si="0"/>
        <v>0</v>
      </c>
    </row>
    <row r="63" spans="2:12" x14ac:dyDescent="0.25">
      <c r="B63" s="50" t="s">
        <v>41</v>
      </c>
      <c r="C63" s="343" t="s">
        <v>453</v>
      </c>
      <c r="D63" s="51"/>
      <c r="E63" s="51"/>
      <c r="F63" s="51"/>
      <c r="G63" s="51"/>
      <c r="H63" s="51"/>
      <c r="I63" s="51"/>
      <c r="J63" s="51"/>
      <c r="K63" s="353">
        <v>0.03</v>
      </c>
      <c r="L63" s="70">
        <f t="shared" si="0"/>
        <v>0</v>
      </c>
    </row>
    <row r="64" spans="2:12" x14ac:dyDescent="0.25">
      <c r="B64" s="50" t="s">
        <v>43</v>
      </c>
      <c r="C64" s="51" t="s">
        <v>71</v>
      </c>
      <c r="D64" s="51"/>
      <c r="E64" s="51"/>
      <c r="F64" s="51"/>
      <c r="G64" s="51"/>
      <c r="H64" s="51"/>
      <c r="I64" s="51"/>
      <c r="J64" s="51"/>
      <c r="K64" s="353">
        <v>6.0000000000000001E-3</v>
      </c>
      <c r="L64" s="70">
        <f t="shared" si="0"/>
        <v>0</v>
      </c>
    </row>
    <row r="65" spans="2:15" x14ac:dyDescent="0.25">
      <c r="B65" s="67" t="s">
        <v>72</v>
      </c>
      <c r="C65" s="68"/>
      <c r="D65" s="68"/>
      <c r="E65" s="68"/>
      <c r="F65" s="68"/>
      <c r="G65" s="68"/>
      <c r="H65" s="68"/>
      <c r="I65" s="68"/>
      <c r="J65" s="68"/>
      <c r="K65" s="359">
        <f>SUM(K66:K68)</f>
        <v>0.15198480000000003</v>
      </c>
      <c r="L65" s="72">
        <f>SUM(L66:L68)</f>
        <v>0</v>
      </c>
    </row>
    <row r="66" spans="2:15" x14ac:dyDescent="0.25">
      <c r="B66" s="50" t="s">
        <v>26</v>
      </c>
      <c r="C66" s="51" t="s">
        <v>73</v>
      </c>
      <c r="D66" s="51"/>
      <c r="E66" s="51"/>
      <c r="F66" s="51"/>
      <c r="G66" s="51"/>
      <c r="H66" s="51"/>
      <c r="I66" s="51"/>
      <c r="J66" s="51"/>
      <c r="K66" s="353">
        <v>8.3299999999999999E-2</v>
      </c>
      <c r="L66" s="70">
        <f>K66*$L$35</f>
        <v>0</v>
      </c>
    </row>
    <row r="67" spans="2:15" x14ac:dyDescent="0.25">
      <c r="B67" s="50" t="s">
        <v>28</v>
      </c>
      <c r="C67" s="51" t="s">
        <v>74</v>
      </c>
      <c r="D67" s="51"/>
      <c r="E67" s="51"/>
      <c r="F67" s="51"/>
      <c r="G67" s="51"/>
      <c r="H67" s="51"/>
      <c r="I67" s="51"/>
      <c r="J67" s="51"/>
      <c r="K67" s="353">
        <v>2.7799999999999998E-2</v>
      </c>
      <c r="L67" s="70">
        <f t="shared" ref="L67:L71" si="1">K67*$L$35</f>
        <v>0</v>
      </c>
    </row>
    <row r="68" spans="2:15" x14ac:dyDescent="0.25">
      <c r="B68" s="50" t="s">
        <v>30</v>
      </c>
      <c r="C68" s="51" t="s">
        <v>75</v>
      </c>
      <c r="D68" s="51"/>
      <c r="E68" s="51"/>
      <c r="F68" s="51"/>
      <c r="G68" s="51"/>
      <c r="H68" s="51"/>
      <c r="I68" s="51"/>
      <c r="J68" s="51"/>
      <c r="K68" s="353">
        <f>$K$56*SUM(K66:K67)</f>
        <v>4.0884800000000013E-2</v>
      </c>
      <c r="L68" s="70">
        <f t="shared" si="1"/>
        <v>0</v>
      </c>
    </row>
    <row r="69" spans="2:15" x14ac:dyDescent="0.25">
      <c r="B69" s="67" t="s">
        <v>76</v>
      </c>
      <c r="C69" s="73"/>
      <c r="D69" s="73"/>
      <c r="E69" s="73"/>
      <c r="F69" s="73"/>
      <c r="G69" s="73"/>
      <c r="H69" s="73"/>
      <c r="I69" s="73"/>
      <c r="J69" s="73"/>
      <c r="K69" s="357">
        <f>SUM(K70:K71)</f>
        <v>2.2166666666666667E-4</v>
      </c>
      <c r="L69" s="72">
        <f>SUM(L70:L71)</f>
        <v>0</v>
      </c>
    </row>
    <row r="70" spans="2:15" x14ac:dyDescent="0.25">
      <c r="B70" s="50" t="s">
        <v>26</v>
      </c>
      <c r="C70" s="51" t="s">
        <v>366</v>
      </c>
      <c r="D70" s="51"/>
      <c r="E70" s="51"/>
      <c r="F70" s="51"/>
      <c r="G70" s="51"/>
      <c r="H70" s="51"/>
      <c r="I70" s="51"/>
      <c r="J70" s="51"/>
      <c r="K70" s="356">
        <f>(((1/12*4)+(1/12*4)+(1/3*1/12*4))/12*0.0025)</f>
        <v>1.6203703703703703E-4</v>
      </c>
      <c r="L70" s="70">
        <f t="shared" si="1"/>
        <v>0</v>
      </c>
    </row>
    <row r="71" spans="2:15" x14ac:dyDescent="0.25">
      <c r="B71" s="50" t="s">
        <v>28</v>
      </c>
      <c r="C71" s="51" t="s">
        <v>367</v>
      </c>
      <c r="D71" s="74"/>
      <c r="E71" s="74"/>
      <c r="F71" s="74"/>
      <c r="G71" s="74"/>
      <c r="H71" s="74"/>
      <c r="I71" s="74"/>
      <c r="J71" s="74"/>
      <c r="K71" s="356">
        <f>K56*K70</f>
        <v>5.9629629629629644E-5</v>
      </c>
      <c r="L71" s="70">
        <f t="shared" si="1"/>
        <v>0</v>
      </c>
    </row>
    <row r="72" spans="2:15" x14ac:dyDescent="0.25">
      <c r="B72" s="67" t="s">
        <v>77</v>
      </c>
      <c r="C72" s="73"/>
      <c r="D72" s="73"/>
      <c r="E72" s="73"/>
      <c r="F72" s="73"/>
      <c r="G72" s="73"/>
      <c r="H72" s="73"/>
      <c r="I72" s="73"/>
      <c r="J72" s="73"/>
      <c r="K72" s="71">
        <f>SUM(K73:K78)</f>
        <v>5.2080283022222222E-2</v>
      </c>
      <c r="L72" s="72">
        <f>SUM(L73:L78)</f>
        <v>0</v>
      </c>
    </row>
    <row r="73" spans="2:15" x14ac:dyDescent="0.25">
      <c r="B73" s="50" t="s">
        <v>26</v>
      </c>
      <c r="C73" s="51" t="s">
        <v>78</v>
      </c>
      <c r="D73" s="51"/>
      <c r="E73" s="51"/>
      <c r="F73" s="51"/>
      <c r="G73" s="51"/>
      <c r="H73" s="75"/>
      <c r="I73" s="75"/>
      <c r="J73" s="76"/>
      <c r="K73" s="338">
        <f>100%*(1/12)*0.035+(0.0833+0.1111)*0.29%</f>
        <v>3.4804266666666668E-3</v>
      </c>
      <c r="L73" s="70">
        <f>K73*$M$36</f>
        <v>0</v>
      </c>
    </row>
    <row r="74" spans="2:15" x14ac:dyDescent="0.25">
      <c r="B74" s="50" t="s">
        <v>28</v>
      </c>
      <c r="C74" s="51" t="s">
        <v>454</v>
      </c>
      <c r="D74" s="77"/>
      <c r="E74" s="51"/>
      <c r="F74" s="75"/>
      <c r="G74" s="75"/>
      <c r="H74" s="75"/>
      <c r="I74" s="78"/>
      <c r="J74" s="75"/>
      <c r="K74" s="355">
        <f>K62*K73</f>
        <v>2.7843413333333334E-4</v>
      </c>
      <c r="L74" s="70">
        <f>K74*$L$35</f>
        <v>0</v>
      </c>
    </row>
    <row r="75" spans="2:15" x14ac:dyDescent="0.25">
      <c r="B75" s="50" t="s">
        <v>30</v>
      </c>
      <c r="C75" s="79" t="s">
        <v>79</v>
      </c>
      <c r="D75" s="74"/>
      <c r="E75" s="74"/>
      <c r="F75" s="74"/>
      <c r="G75" s="74"/>
      <c r="H75" s="74"/>
      <c r="I75" s="74"/>
      <c r="J75" s="74"/>
      <c r="K75" s="338">
        <f>(50%*8%)*((1+(1/12))+(1/3*1/12))*5%/10</f>
        <v>2.2222222222222223E-4</v>
      </c>
      <c r="L75" s="70">
        <f>K75*$M$36</f>
        <v>0</v>
      </c>
      <c r="O75" s="344"/>
    </row>
    <row r="76" spans="2:15" x14ac:dyDescent="0.25">
      <c r="B76" s="50" t="s">
        <v>35</v>
      </c>
      <c r="C76" s="51" t="s">
        <v>117</v>
      </c>
      <c r="D76" s="51"/>
      <c r="E76" s="51"/>
      <c r="F76" s="80"/>
      <c r="G76" s="80"/>
      <c r="H76" s="80"/>
      <c r="I76" s="80"/>
      <c r="J76" s="76"/>
      <c r="K76" s="338">
        <f>1/30*7/12</f>
        <v>1.9444444444444445E-2</v>
      </c>
      <c r="L76" s="70">
        <f>K76*$M$36</f>
        <v>0</v>
      </c>
    </row>
    <row r="77" spans="2:15" x14ac:dyDescent="0.25">
      <c r="B77" s="50" t="s">
        <v>37</v>
      </c>
      <c r="C77" s="51" t="s">
        <v>455</v>
      </c>
      <c r="D77" s="51"/>
      <c r="E77" s="51"/>
      <c r="F77" s="51"/>
      <c r="G77" s="51"/>
      <c r="H77" s="51"/>
      <c r="I77" s="81"/>
      <c r="J77" s="76"/>
      <c r="K77" s="352">
        <f>K56*K76</f>
        <v>7.1555555555555574E-3</v>
      </c>
      <c r="L77" s="70">
        <f>K77*$M$36</f>
        <v>0</v>
      </c>
    </row>
    <row r="78" spans="2:15" x14ac:dyDescent="0.25">
      <c r="B78" s="50" t="s">
        <v>39</v>
      </c>
      <c r="C78" s="79" t="s">
        <v>456</v>
      </c>
      <c r="D78" s="80"/>
      <c r="E78" s="80"/>
      <c r="F78" s="80"/>
      <c r="G78" s="80"/>
      <c r="H78" s="80"/>
      <c r="I78" s="80"/>
      <c r="J78" s="80"/>
      <c r="K78" s="352">
        <f>(1+0.0833+0.0833+0.0278)*0.5*0.08*0.9*50%</f>
        <v>2.14992E-2</v>
      </c>
      <c r="L78" s="70">
        <f>K78*$M$36</f>
        <v>0</v>
      </c>
    </row>
    <row r="79" spans="2:15" x14ac:dyDescent="0.25">
      <c r="B79" s="82" t="s">
        <v>80</v>
      </c>
      <c r="C79" s="83"/>
      <c r="D79" s="83"/>
      <c r="E79" s="83"/>
      <c r="F79" s="83"/>
      <c r="G79" s="83"/>
      <c r="H79" s="83"/>
      <c r="I79" s="83"/>
      <c r="J79" s="83"/>
      <c r="K79" s="84">
        <f>SUM(K80:K87)</f>
        <v>0.13448694520547946</v>
      </c>
      <c r="L79" s="85">
        <f>SUM(L80:L87)</f>
        <v>0</v>
      </c>
    </row>
    <row r="80" spans="2:15" x14ac:dyDescent="0.25">
      <c r="B80" s="50" t="s">
        <v>26</v>
      </c>
      <c r="C80" s="51" t="s">
        <v>81</v>
      </c>
      <c r="D80" s="51"/>
      <c r="E80" s="51"/>
      <c r="F80" s="51"/>
      <c r="G80" s="51"/>
      <c r="H80" s="51"/>
      <c r="I80" s="51"/>
      <c r="J80" s="51"/>
      <c r="K80" s="338">
        <f>1/12</f>
        <v>8.3333333333333329E-2</v>
      </c>
      <c r="L80" s="70">
        <f t="shared" ref="L80:L87" si="2">$M$36*K80</f>
        <v>0</v>
      </c>
    </row>
    <row r="81" spans="2:12" x14ac:dyDescent="0.25">
      <c r="B81" s="50" t="s">
        <v>28</v>
      </c>
      <c r="C81" s="51" t="s">
        <v>457</v>
      </c>
      <c r="D81" s="51"/>
      <c r="E81" s="51"/>
      <c r="F81" s="86"/>
      <c r="G81" s="86"/>
      <c r="H81" s="86"/>
      <c r="I81" s="51"/>
      <c r="J81" s="51"/>
      <c r="K81" s="338">
        <f>(((4.14/30)/12))*100%</f>
        <v>1.1499999999999998E-2</v>
      </c>
      <c r="L81" s="70">
        <f t="shared" si="2"/>
        <v>0</v>
      </c>
    </row>
    <row r="82" spans="2:12" x14ac:dyDescent="0.25">
      <c r="B82" s="50" t="s">
        <v>30</v>
      </c>
      <c r="C82" s="51" t="s">
        <v>458</v>
      </c>
      <c r="D82" s="51"/>
      <c r="E82" s="51"/>
      <c r="F82" s="51"/>
      <c r="G82" s="51"/>
      <c r="H82" s="51"/>
      <c r="I82" s="51"/>
      <c r="J82" s="51"/>
      <c r="K82" s="354">
        <f>((5/30)/12)*1.5/100</f>
        <v>2.0833333333333332E-4</v>
      </c>
      <c r="L82" s="70">
        <f t="shared" si="2"/>
        <v>0</v>
      </c>
    </row>
    <row r="83" spans="2:12" x14ac:dyDescent="0.25">
      <c r="B83" s="50" t="s">
        <v>35</v>
      </c>
      <c r="C83" s="51" t="s">
        <v>82</v>
      </c>
      <c r="D83" s="51"/>
      <c r="E83" s="51"/>
      <c r="F83" s="86"/>
      <c r="G83" s="86"/>
      <c r="H83" s="86"/>
      <c r="I83" s="51"/>
      <c r="J83" s="51"/>
      <c r="K83" s="338">
        <f>(((3/365)*5%)+((2/365)*2%)+((4/365)*2%))</f>
        <v>7.3972602739726025E-4</v>
      </c>
      <c r="L83" s="70">
        <f t="shared" si="2"/>
        <v>0</v>
      </c>
    </row>
    <row r="84" spans="2:12" x14ac:dyDescent="0.25">
      <c r="B84" s="50" t="s">
        <v>37</v>
      </c>
      <c r="C84" s="51" t="s">
        <v>83</v>
      </c>
      <c r="D84" s="51"/>
      <c r="E84" s="51"/>
      <c r="F84" s="86"/>
      <c r="G84" s="86"/>
      <c r="H84" s="86"/>
      <c r="I84" s="51"/>
      <c r="J84" s="51"/>
      <c r="K84" s="354">
        <f>(0.91/30)*(1/12)</f>
        <v>2.5277777777777777E-3</v>
      </c>
      <c r="L84" s="70">
        <f t="shared" si="2"/>
        <v>0</v>
      </c>
    </row>
    <row r="85" spans="2:12" ht="14.25" customHeight="1" x14ac:dyDescent="0.25">
      <c r="B85" s="500" t="s">
        <v>39</v>
      </c>
      <c r="C85" s="501" t="s">
        <v>44</v>
      </c>
      <c r="D85" s="501"/>
      <c r="E85" s="497" t="s">
        <v>60</v>
      </c>
      <c r="F85" s="497"/>
      <c r="G85" s="497"/>
      <c r="H85" s="497"/>
      <c r="I85" s="497"/>
      <c r="J85" s="497"/>
      <c r="K85" s="338">
        <v>0</v>
      </c>
      <c r="L85" s="70">
        <f t="shared" si="2"/>
        <v>0</v>
      </c>
    </row>
    <row r="86" spans="2:12" ht="14.25" customHeight="1" x14ac:dyDescent="0.25">
      <c r="B86" s="500"/>
      <c r="C86" s="501"/>
      <c r="D86" s="501"/>
      <c r="E86" s="497" t="s">
        <v>60</v>
      </c>
      <c r="F86" s="497"/>
      <c r="G86" s="497"/>
      <c r="H86" s="497"/>
      <c r="I86" s="497"/>
      <c r="J86" s="497"/>
      <c r="K86" s="338">
        <v>0</v>
      </c>
      <c r="L86" s="70">
        <f t="shared" si="2"/>
        <v>0</v>
      </c>
    </row>
    <row r="87" spans="2:12" x14ac:dyDescent="0.25">
      <c r="B87" s="50" t="s">
        <v>41</v>
      </c>
      <c r="C87" s="51" t="s">
        <v>84</v>
      </c>
      <c r="D87" s="51"/>
      <c r="E87" s="51"/>
      <c r="F87" s="51"/>
      <c r="G87" s="51"/>
      <c r="H87" s="51"/>
      <c r="I87" s="51"/>
      <c r="J87" s="51"/>
      <c r="K87" s="352">
        <f>K56*SUM(K80:K86)</f>
        <v>3.6177774733637758E-2</v>
      </c>
      <c r="L87" s="70">
        <f t="shared" si="2"/>
        <v>0</v>
      </c>
    </row>
    <row r="88" spans="2:12" x14ac:dyDescent="0.25">
      <c r="B88" s="82" t="s">
        <v>85</v>
      </c>
      <c r="C88" s="87"/>
      <c r="D88" s="87"/>
      <c r="E88" s="87"/>
      <c r="F88" s="87"/>
      <c r="G88" s="87"/>
      <c r="H88" s="88"/>
      <c r="I88" s="89"/>
      <c r="J88" s="89"/>
      <c r="K88" s="90"/>
      <c r="L88" s="85">
        <f>SUM(L89:L91)</f>
        <v>0</v>
      </c>
    </row>
    <row r="89" spans="2:12" ht="14.25" customHeight="1" x14ac:dyDescent="0.25">
      <c r="B89" s="50" t="s">
        <v>26</v>
      </c>
      <c r="C89" s="497" t="s">
        <v>60</v>
      </c>
      <c r="D89" s="497"/>
      <c r="E89" s="497"/>
      <c r="F89" s="497"/>
      <c r="G89" s="497"/>
      <c r="H89" s="498" t="s">
        <v>86</v>
      </c>
      <c r="I89" s="498"/>
      <c r="J89" s="91">
        <v>0</v>
      </c>
      <c r="K89" s="81">
        <v>0</v>
      </c>
      <c r="L89" s="70">
        <f>K89*$N$36</f>
        <v>0</v>
      </c>
    </row>
    <row r="90" spans="2:12" ht="14.25" customHeight="1" x14ac:dyDescent="0.25">
      <c r="B90" s="50" t="s">
        <v>28</v>
      </c>
      <c r="C90" s="497" t="s">
        <v>60</v>
      </c>
      <c r="D90" s="497"/>
      <c r="E90" s="497"/>
      <c r="F90" s="497"/>
      <c r="G90" s="497"/>
      <c r="H90" s="498" t="s">
        <v>86</v>
      </c>
      <c r="I90" s="498"/>
      <c r="J90" s="91">
        <v>0</v>
      </c>
      <c r="K90" s="81">
        <v>0</v>
      </c>
      <c r="L90" s="92">
        <f>K90*$N$36</f>
        <v>0</v>
      </c>
    </row>
    <row r="91" spans="2:12" ht="14.25" customHeight="1" x14ac:dyDescent="0.25">
      <c r="B91" s="50" t="s">
        <v>30</v>
      </c>
      <c r="C91" s="497" t="s">
        <v>60</v>
      </c>
      <c r="D91" s="497"/>
      <c r="E91" s="497"/>
      <c r="F91" s="497"/>
      <c r="G91" s="497"/>
      <c r="H91" s="498" t="s">
        <v>86</v>
      </c>
      <c r="I91" s="498"/>
      <c r="J91" s="91">
        <v>0</v>
      </c>
      <c r="K91" s="81">
        <v>0</v>
      </c>
      <c r="L91" s="92">
        <f>K91*$N$36</f>
        <v>0</v>
      </c>
    </row>
    <row r="92" spans="2:12" x14ac:dyDescent="0.25">
      <c r="B92" s="62"/>
      <c r="C92" s="63"/>
      <c r="D92" s="63"/>
      <c r="E92" s="63"/>
      <c r="F92" s="63"/>
      <c r="G92" s="63"/>
      <c r="H92" s="63"/>
      <c r="I92" s="63"/>
      <c r="J92" s="63"/>
      <c r="K92" s="63"/>
      <c r="L92" s="93"/>
    </row>
    <row r="93" spans="2:12" x14ac:dyDescent="0.25">
      <c r="B93" s="94" t="s">
        <v>87</v>
      </c>
      <c r="C93" s="95"/>
      <c r="D93" s="95"/>
      <c r="E93" s="95"/>
      <c r="F93" s="95"/>
      <c r="G93" s="95"/>
      <c r="H93" s="95"/>
      <c r="I93" s="95"/>
      <c r="J93" s="95"/>
      <c r="K93" s="95"/>
      <c r="L93" s="96"/>
    </row>
    <row r="94" spans="2:12" x14ac:dyDescent="0.25">
      <c r="B94" s="60" t="s">
        <v>64</v>
      </c>
      <c r="C94" s="97"/>
      <c r="D94" s="97"/>
      <c r="E94" s="97"/>
      <c r="F94" s="97"/>
      <c r="G94" s="97"/>
      <c r="H94" s="97"/>
      <c r="I94" s="97"/>
      <c r="J94" s="97"/>
      <c r="K94" s="97"/>
      <c r="L94" s="98">
        <f>L56</f>
        <v>0</v>
      </c>
    </row>
    <row r="95" spans="2:12" x14ac:dyDescent="0.25">
      <c r="B95" s="60" t="s">
        <v>72</v>
      </c>
      <c r="C95" s="97"/>
      <c r="D95" s="97"/>
      <c r="E95" s="97"/>
      <c r="F95" s="97"/>
      <c r="G95" s="97"/>
      <c r="H95" s="97"/>
      <c r="I95" s="97"/>
      <c r="J95" s="97"/>
      <c r="K95" s="97"/>
      <c r="L95" s="98">
        <f>L65</f>
        <v>0</v>
      </c>
    </row>
    <row r="96" spans="2:12" x14ac:dyDescent="0.25">
      <c r="B96" s="60" t="s">
        <v>76</v>
      </c>
      <c r="C96" s="97"/>
      <c r="D96" s="97"/>
      <c r="E96" s="97"/>
      <c r="F96" s="97"/>
      <c r="G96" s="97"/>
      <c r="H96" s="97"/>
      <c r="I96" s="97"/>
      <c r="J96" s="97"/>
      <c r="K96" s="97"/>
      <c r="L96" s="98">
        <f>L69</f>
        <v>0</v>
      </c>
    </row>
    <row r="97" spans="2:12" x14ac:dyDescent="0.25">
      <c r="B97" s="60" t="s">
        <v>77</v>
      </c>
      <c r="C97" s="97"/>
      <c r="D97" s="97"/>
      <c r="E97" s="97"/>
      <c r="F97" s="97"/>
      <c r="G97" s="97"/>
      <c r="H97" s="97"/>
      <c r="I97" s="97"/>
      <c r="J97" s="97"/>
      <c r="K97" s="97"/>
      <c r="L97" s="98">
        <f>L72</f>
        <v>0</v>
      </c>
    </row>
    <row r="98" spans="2:12" x14ac:dyDescent="0.25">
      <c r="B98" s="60" t="s">
        <v>80</v>
      </c>
      <c r="C98" s="97"/>
      <c r="D98" s="97"/>
      <c r="E98" s="97"/>
      <c r="F98" s="97"/>
      <c r="G98" s="97"/>
      <c r="H98" s="97"/>
      <c r="I98" s="97"/>
      <c r="J98" s="97"/>
      <c r="K98" s="97"/>
      <c r="L98" s="98">
        <f>L79</f>
        <v>0</v>
      </c>
    </row>
    <row r="99" spans="2:12" x14ac:dyDescent="0.25">
      <c r="B99" s="60" t="s">
        <v>85</v>
      </c>
      <c r="C99" s="97"/>
      <c r="D99" s="97"/>
      <c r="E99" s="97"/>
      <c r="F99" s="97"/>
      <c r="G99" s="97"/>
      <c r="H99" s="97"/>
      <c r="I99" s="97"/>
      <c r="J99" s="97"/>
      <c r="K99" s="97"/>
      <c r="L99" s="99">
        <f>L88</f>
        <v>0</v>
      </c>
    </row>
    <row r="100" spans="2:12" x14ac:dyDescent="0.25">
      <c r="B100" s="60" t="s">
        <v>88</v>
      </c>
      <c r="C100" s="51"/>
      <c r="D100" s="51"/>
      <c r="E100" s="51"/>
      <c r="F100" s="51"/>
      <c r="G100" s="51"/>
      <c r="H100" s="51"/>
      <c r="I100" s="51"/>
      <c r="J100" s="51"/>
      <c r="K100" s="51"/>
      <c r="L100" s="61">
        <f>SUM(L94:L99)</f>
        <v>0</v>
      </c>
    </row>
    <row r="101" spans="2:12" x14ac:dyDescent="0.25">
      <c r="B101" s="62"/>
      <c r="C101" s="63"/>
      <c r="D101" s="63"/>
      <c r="E101" s="63"/>
      <c r="F101" s="63"/>
      <c r="G101" s="63"/>
      <c r="H101" s="63"/>
      <c r="I101" s="63"/>
      <c r="J101" s="63"/>
      <c r="K101" s="63"/>
      <c r="L101" s="100"/>
    </row>
    <row r="102" spans="2:12" ht="15.75" x14ac:dyDescent="0.25">
      <c r="B102" s="499" t="s">
        <v>89</v>
      </c>
      <c r="C102" s="499"/>
      <c r="D102" s="499"/>
      <c r="E102" s="499"/>
      <c r="F102" s="499"/>
      <c r="G102" s="499"/>
      <c r="H102" s="499"/>
      <c r="I102" s="499"/>
      <c r="J102" s="499"/>
      <c r="K102" s="499"/>
      <c r="L102" s="499"/>
    </row>
    <row r="103" spans="2:12" x14ac:dyDescent="0.25">
      <c r="B103" s="488" t="s">
        <v>90</v>
      </c>
      <c r="C103" s="488"/>
      <c r="D103" s="488"/>
      <c r="E103" s="488"/>
      <c r="F103" s="488"/>
      <c r="G103" s="488"/>
      <c r="H103" s="488"/>
      <c r="I103" s="488"/>
      <c r="J103" s="488"/>
      <c r="K103" s="488"/>
      <c r="L103" s="101" t="s">
        <v>47</v>
      </c>
    </row>
    <row r="104" spans="2:12" x14ac:dyDescent="0.25">
      <c r="B104" s="50" t="s">
        <v>26</v>
      </c>
      <c r="C104" s="51" t="s">
        <v>24</v>
      </c>
      <c r="D104" s="102"/>
      <c r="E104" s="102"/>
      <c r="F104" s="102"/>
      <c r="G104" s="102"/>
      <c r="H104" s="102"/>
      <c r="I104" s="102"/>
      <c r="J104" s="102"/>
      <c r="K104" s="102"/>
      <c r="L104" s="92">
        <f>L35</f>
        <v>0</v>
      </c>
    </row>
    <row r="105" spans="2:12" x14ac:dyDescent="0.25">
      <c r="B105" s="50" t="s">
        <v>28</v>
      </c>
      <c r="C105" s="51" t="s">
        <v>46</v>
      </c>
      <c r="D105" s="102"/>
      <c r="E105" s="102"/>
      <c r="F105" s="102"/>
      <c r="G105" s="102"/>
      <c r="H105" s="102"/>
      <c r="I105" s="102"/>
      <c r="J105" s="102"/>
      <c r="K105" s="102"/>
      <c r="L105" s="92">
        <f>L45</f>
        <v>0</v>
      </c>
    </row>
    <row r="106" spans="2:12" x14ac:dyDescent="0.25">
      <c r="B106" s="50" t="s">
        <v>30</v>
      </c>
      <c r="C106" s="51" t="s">
        <v>57</v>
      </c>
      <c r="D106" s="102"/>
      <c r="E106" s="102"/>
      <c r="F106" s="102"/>
      <c r="G106" s="102"/>
      <c r="H106" s="102"/>
      <c r="I106" s="102"/>
      <c r="J106" s="102"/>
      <c r="K106" s="102"/>
      <c r="L106" s="92">
        <f>L53</f>
        <v>0</v>
      </c>
    </row>
    <row r="107" spans="2:12" x14ac:dyDescent="0.25">
      <c r="B107" s="50" t="s">
        <v>35</v>
      </c>
      <c r="C107" s="51" t="s">
        <v>62</v>
      </c>
      <c r="D107" s="102"/>
      <c r="E107" s="102"/>
      <c r="F107" s="102"/>
      <c r="G107" s="102"/>
      <c r="H107" s="102"/>
      <c r="I107" s="102"/>
      <c r="J107" s="103"/>
      <c r="K107" s="103"/>
      <c r="L107" s="92">
        <f>L100</f>
        <v>0</v>
      </c>
    </row>
    <row r="108" spans="2:12" x14ac:dyDescent="0.25">
      <c r="B108" s="488" t="s">
        <v>91</v>
      </c>
      <c r="C108" s="488"/>
      <c r="D108" s="488"/>
      <c r="E108" s="488"/>
      <c r="F108" s="488"/>
      <c r="G108" s="488"/>
      <c r="H108" s="488"/>
      <c r="I108" s="488"/>
      <c r="J108" s="488"/>
      <c r="K108" s="488"/>
      <c r="L108" s="104">
        <f>SUM(L104:L107)</f>
        <v>0</v>
      </c>
    </row>
    <row r="109" spans="2:12" ht="15.75" customHeight="1" x14ac:dyDescent="0.25">
      <c r="B109" s="494" t="s">
        <v>92</v>
      </c>
      <c r="C109" s="494"/>
      <c r="D109" s="494"/>
      <c r="E109" s="494"/>
      <c r="F109" s="494"/>
      <c r="G109" s="494"/>
      <c r="H109" s="494"/>
      <c r="I109" s="105"/>
      <c r="J109" s="105"/>
      <c r="K109" s="105"/>
      <c r="L109" s="106">
        <f>L108</f>
        <v>0</v>
      </c>
    </row>
    <row r="110" spans="2:12" x14ac:dyDescent="0.25">
      <c r="B110" s="62"/>
      <c r="C110" s="63"/>
      <c r="D110" s="63"/>
      <c r="E110" s="63"/>
      <c r="F110" s="63"/>
      <c r="G110" s="63"/>
      <c r="H110" s="63"/>
      <c r="I110" s="63"/>
      <c r="J110" s="63"/>
      <c r="K110" s="63"/>
      <c r="L110" s="64"/>
    </row>
    <row r="111" spans="2:12" ht="15.75" x14ac:dyDescent="0.25">
      <c r="B111" s="487" t="s">
        <v>93</v>
      </c>
      <c r="C111" s="487"/>
      <c r="D111" s="487"/>
      <c r="E111" s="487"/>
      <c r="F111" s="487"/>
      <c r="G111" s="487"/>
      <c r="H111" s="487"/>
      <c r="I111" s="487"/>
      <c r="J111" s="487"/>
      <c r="K111" s="487"/>
      <c r="L111" s="487"/>
    </row>
    <row r="112" spans="2:12" ht="51" customHeight="1" x14ac:dyDescent="0.25">
      <c r="B112" s="495" t="s">
        <v>94</v>
      </c>
      <c r="C112" s="495"/>
      <c r="D112" s="495"/>
      <c r="E112" s="496" t="s">
        <v>95</v>
      </c>
      <c r="F112" s="496"/>
      <c r="G112" s="496" t="s">
        <v>96</v>
      </c>
      <c r="H112" s="496"/>
      <c r="I112" s="496" t="s">
        <v>97</v>
      </c>
      <c r="J112" s="496"/>
      <c r="K112" s="107" t="s">
        <v>98</v>
      </c>
      <c r="L112" s="108" t="s">
        <v>99</v>
      </c>
    </row>
    <row r="113" spans="2:12" x14ac:dyDescent="0.25">
      <c r="B113" s="490" t="s">
        <v>100</v>
      </c>
      <c r="C113" s="490"/>
      <c r="D113" s="490"/>
      <c r="E113" s="491">
        <f>L109</f>
        <v>0</v>
      </c>
      <c r="F113" s="491"/>
      <c r="G113" s="492">
        <f>1</f>
        <v>1</v>
      </c>
      <c r="H113" s="492"/>
      <c r="I113" s="491">
        <f>E113*G113</f>
        <v>0</v>
      </c>
      <c r="J113" s="491"/>
      <c r="K113" s="109">
        <f>L17</f>
        <v>1</v>
      </c>
      <c r="L113" s="110">
        <f>I113*K113</f>
        <v>0</v>
      </c>
    </row>
    <row r="114" spans="2:12" ht="15.75" x14ac:dyDescent="0.25">
      <c r="B114" s="493" t="s">
        <v>101</v>
      </c>
      <c r="C114" s="493"/>
      <c r="D114" s="493"/>
      <c r="E114" s="493"/>
      <c r="F114" s="493"/>
      <c r="G114" s="493"/>
      <c r="H114" s="493"/>
      <c r="I114" s="493"/>
      <c r="J114" s="493"/>
      <c r="K114" s="493"/>
      <c r="L114" s="111">
        <f>L113</f>
        <v>0</v>
      </c>
    </row>
    <row r="115" spans="2:12" x14ac:dyDescent="0.25">
      <c r="B115" s="62"/>
      <c r="C115" s="63"/>
      <c r="D115" s="63"/>
      <c r="E115" s="63"/>
      <c r="F115" s="63"/>
      <c r="G115" s="63"/>
      <c r="H115" s="63"/>
      <c r="I115" s="63"/>
      <c r="J115" s="63"/>
      <c r="K115" s="63"/>
      <c r="L115" s="64"/>
    </row>
    <row r="116" spans="2:12" ht="15.75" x14ac:dyDescent="0.25">
      <c r="B116" s="487" t="s">
        <v>102</v>
      </c>
      <c r="C116" s="487"/>
      <c r="D116" s="487"/>
      <c r="E116" s="487"/>
      <c r="F116" s="487"/>
      <c r="G116" s="487"/>
      <c r="H116" s="487"/>
      <c r="I116" s="487"/>
      <c r="J116" s="487"/>
      <c r="K116" s="487"/>
      <c r="L116" s="487"/>
    </row>
    <row r="117" spans="2:12" x14ac:dyDescent="0.25">
      <c r="B117" s="488" t="s">
        <v>103</v>
      </c>
      <c r="C117" s="488"/>
      <c r="D117" s="488"/>
      <c r="E117" s="488"/>
      <c r="F117" s="488"/>
      <c r="G117" s="488"/>
      <c r="H117" s="488"/>
      <c r="I117" s="488"/>
      <c r="J117" s="488"/>
      <c r="K117" s="488"/>
      <c r="L117" s="101" t="s">
        <v>25</v>
      </c>
    </row>
    <row r="118" spans="2:12" x14ac:dyDescent="0.25">
      <c r="B118" s="60" t="s">
        <v>104</v>
      </c>
      <c r="C118" s="97"/>
      <c r="D118" s="97"/>
      <c r="E118" s="97"/>
      <c r="F118" s="97"/>
      <c r="G118" s="97"/>
      <c r="H118" s="97"/>
      <c r="I118" s="97"/>
      <c r="J118" s="97"/>
      <c r="K118" s="97"/>
      <c r="L118" s="112">
        <f>L114</f>
        <v>0</v>
      </c>
    </row>
    <row r="119" spans="2:12" x14ac:dyDescent="0.25">
      <c r="B119" s="60" t="s">
        <v>105</v>
      </c>
      <c r="C119" s="97"/>
      <c r="D119" s="97"/>
      <c r="E119" s="97"/>
      <c r="F119" s="97"/>
      <c r="G119" s="97"/>
      <c r="H119" s="97"/>
      <c r="I119" s="97"/>
      <c r="J119" s="97"/>
      <c r="K119" s="97"/>
      <c r="L119" s="112">
        <f>L118</f>
        <v>0</v>
      </c>
    </row>
    <row r="120" spans="2:12" x14ac:dyDescent="0.25">
      <c r="B120" s="60" t="s">
        <v>106</v>
      </c>
      <c r="C120" s="102"/>
      <c r="D120" s="102"/>
      <c r="E120" s="102"/>
      <c r="F120" s="102"/>
      <c r="G120" s="102"/>
      <c r="H120" s="102"/>
      <c r="I120" s="102"/>
      <c r="J120" s="102"/>
      <c r="K120" s="97"/>
      <c r="L120" s="113">
        <v>30</v>
      </c>
    </row>
    <row r="121" spans="2:12" ht="16.5" customHeight="1" x14ac:dyDescent="0.25">
      <c r="B121" s="489" t="s">
        <v>9519</v>
      </c>
      <c r="C121" s="489"/>
      <c r="D121" s="489"/>
      <c r="E121" s="489"/>
      <c r="F121" s="489"/>
      <c r="G121" s="489"/>
      <c r="H121" s="489"/>
      <c r="I121" s="489"/>
      <c r="J121" s="489"/>
      <c r="K121" s="489"/>
      <c r="L121" s="114">
        <f>L114*L120</f>
        <v>0</v>
      </c>
    </row>
  </sheetData>
  <mergeCells count="52">
    <mergeCell ref="B2:L2"/>
    <mergeCell ref="B3:D3"/>
    <mergeCell ref="E3:L3"/>
    <mergeCell ref="B4:D4"/>
    <mergeCell ref="E4:L4"/>
    <mergeCell ref="B5:D5"/>
    <mergeCell ref="E5:I5"/>
    <mergeCell ref="K5:L5"/>
    <mergeCell ref="B7:D7"/>
    <mergeCell ref="E7:L7"/>
    <mergeCell ref="B19:L19"/>
    <mergeCell ref="B25:K25"/>
    <mergeCell ref="B28:B29"/>
    <mergeCell ref="L28:L29"/>
    <mergeCell ref="F34:K34"/>
    <mergeCell ref="B35:F35"/>
    <mergeCell ref="B37:G37"/>
    <mergeCell ref="B47:F47"/>
    <mergeCell ref="C48:F48"/>
    <mergeCell ref="C49:E50"/>
    <mergeCell ref="B51:B52"/>
    <mergeCell ref="C51:D52"/>
    <mergeCell ref="E51:J51"/>
    <mergeCell ref="E52:J52"/>
    <mergeCell ref="B55:G55"/>
    <mergeCell ref="B85:B86"/>
    <mergeCell ref="C85:D86"/>
    <mergeCell ref="E85:J85"/>
    <mergeCell ref="E86:J86"/>
    <mergeCell ref="C89:G89"/>
    <mergeCell ref="H89:I89"/>
    <mergeCell ref="C90:G90"/>
    <mergeCell ref="H90:I90"/>
    <mergeCell ref="C91:G91"/>
    <mergeCell ref="H91:I91"/>
    <mergeCell ref="B102:L102"/>
    <mergeCell ref="B103:K103"/>
    <mergeCell ref="B108:K108"/>
    <mergeCell ref="B109:H109"/>
    <mergeCell ref="B111:L111"/>
    <mergeCell ref="B112:D112"/>
    <mergeCell ref="E112:F112"/>
    <mergeCell ref="G112:H112"/>
    <mergeCell ref="I112:J112"/>
    <mergeCell ref="B116:L116"/>
    <mergeCell ref="B117:K117"/>
    <mergeCell ref="B121:K121"/>
    <mergeCell ref="B113:D113"/>
    <mergeCell ref="E113:F113"/>
    <mergeCell ref="G113:H113"/>
    <mergeCell ref="I113:J113"/>
    <mergeCell ref="B114:K114"/>
  </mergeCells>
  <pageMargins left="0.51180555555555496" right="0.51180555555555496" top="0.78749999999999998" bottom="0.78749999999999998" header="0.51180555555555496" footer="0.51180555555555496"/>
  <pageSetup paperSize="9" scale="76"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121"/>
  <sheetViews>
    <sheetView view="pageBreakPreview" zoomScaleNormal="85" zoomScaleSheetLayoutView="100" workbookViewId="0">
      <selection activeCell="B23" sqref="B23:K23"/>
    </sheetView>
  </sheetViews>
  <sheetFormatPr defaultColWidth="9.140625" defaultRowHeight="15" x14ac:dyDescent="0.25"/>
  <cols>
    <col min="1" max="1" width="2.28515625" style="1" customWidth="1"/>
    <col min="2" max="11" width="9.140625" style="1"/>
    <col min="12" max="12" width="23.42578125" style="1" customWidth="1"/>
    <col min="13" max="13" width="3.42578125" style="1" customWidth="1"/>
    <col min="14" max="14" width="13.5703125" style="1" customWidth="1"/>
    <col min="15" max="15" width="10.5703125" style="1" bestFit="1" customWidth="1"/>
    <col min="16" max="16" width="18" style="1" customWidth="1"/>
    <col min="17" max="1024" width="9.140625" style="1"/>
  </cols>
  <sheetData>
    <row r="2" spans="2:12" ht="20.25" x14ac:dyDescent="0.25">
      <c r="B2" s="514" t="s">
        <v>0</v>
      </c>
      <c r="C2" s="514"/>
      <c r="D2" s="514"/>
      <c r="E2" s="514"/>
      <c r="F2" s="514"/>
      <c r="G2" s="514"/>
      <c r="H2" s="514"/>
      <c r="I2" s="514"/>
      <c r="J2" s="514"/>
      <c r="K2" s="514"/>
      <c r="L2" s="514"/>
    </row>
    <row r="3" spans="2:12" x14ac:dyDescent="0.25">
      <c r="B3" s="515" t="s">
        <v>1</v>
      </c>
      <c r="C3" s="515"/>
      <c r="D3" s="515"/>
      <c r="E3" s="516" t="s">
        <v>395</v>
      </c>
      <c r="F3" s="516"/>
      <c r="G3" s="516"/>
      <c r="H3" s="516"/>
      <c r="I3" s="516"/>
      <c r="J3" s="516"/>
      <c r="K3" s="516"/>
      <c r="L3" s="516"/>
    </row>
    <row r="4" spans="2:12" x14ac:dyDescent="0.25">
      <c r="B4" s="515" t="s">
        <v>2</v>
      </c>
      <c r="C4" s="515"/>
      <c r="D4" s="515"/>
      <c r="E4" s="516" t="s">
        <v>3</v>
      </c>
      <c r="F4" s="516"/>
      <c r="G4" s="516"/>
      <c r="H4" s="516"/>
      <c r="I4" s="516"/>
      <c r="J4" s="516"/>
      <c r="K4" s="516"/>
      <c r="L4" s="516"/>
    </row>
    <row r="5" spans="2:12" x14ac:dyDescent="0.25">
      <c r="B5" s="510" t="s">
        <v>4</v>
      </c>
      <c r="C5" s="510"/>
      <c r="D5" s="510"/>
      <c r="E5" s="511"/>
      <c r="F5" s="511"/>
      <c r="G5" s="511"/>
      <c r="H5" s="511"/>
      <c r="I5" s="511"/>
      <c r="J5" s="2" t="s">
        <v>5</v>
      </c>
      <c r="K5" s="512"/>
      <c r="L5" s="512"/>
    </row>
    <row r="6" spans="2:12" x14ac:dyDescent="0.25">
      <c r="B6" s="3"/>
      <c r="C6" s="4"/>
      <c r="D6" s="4"/>
      <c r="E6" s="4"/>
      <c r="F6" s="4"/>
      <c r="G6" s="4"/>
      <c r="H6" s="4"/>
      <c r="I6" s="4"/>
      <c r="J6" s="4"/>
      <c r="K6" s="4"/>
      <c r="L6" s="5"/>
    </row>
    <row r="7" spans="2:12" ht="14.25" customHeight="1" x14ac:dyDescent="0.25">
      <c r="B7" s="510" t="s">
        <v>6</v>
      </c>
      <c r="C7" s="510"/>
      <c r="D7" s="515"/>
      <c r="E7" s="267" t="s">
        <v>7</v>
      </c>
      <c r="F7" s="268"/>
      <c r="G7" s="268"/>
      <c r="H7" s="268"/>
      <c r="I7" s="268"/>
      <c r="J7" s="268"/>
      <c r="K7" s="268"/>
      <c r="L7" s="269"/>
    </row>
    <row r="8" spans="2:12" x14ac:dyDescent="0.25">
      <c r="B8" s="3"/>
      <c r="C8" s="4"/>
      <c r="D8" s="4"/>
      <c r="E8" s="4"/>
      <c r="F8" s="4"/>
      <c r="G8" s="4"/>
      <c r="H8" s="4"/>
      <c r="I8" s="4"/>
      <c r="J8" s="4"/>
      <c r="K8" s="4"/>
      <c r="L8" s="5"/>
    </row>
    <row r="9" spans="2:12" x14ac:dyDescent="0.25">
      <c r="B9" s="6">
        <v>1</v>
      </c>
      <c r="C9" s="7" t="s">
        <v>8</v>
      </c>
      <c r="D9" s="7"/>
      <c r="E9" s="7"/>
      <c r="F9" s="7"/>
      <c r="G9" s="7"/>
      <c r="H9" s="7"/>
      <c r="I9" s="7"/>
      <c r="J9" s="7"/>
      <c r="K9" s="7"/>
      <c r="L9" s="8"/>
    </row>
    <row r="10" spans="2:12" x14ac:dyDescent="0.25">
      <c r="B10" s="6">
        <v>2</v>
      </c>
      <c r="C10" s="7" t="s">
        <v>9</v>
      </c>
      <c r="D10" s="7"/>
      <c r="E10" s="7"/>
      <c r="F10" s="7"/>
      <c r="G10" s="7"/>
      <c r="H10" s="7"/>
      <c r="I10" s="7"/>
      <c r="J10" s="7"/>
      <c r="K10" s="7"/>
      <c r="L10" s="9" t="s">
        <v>10</v>
      </c>
    </row>
    <row r="11" spans="2:12" ht="38.25" x14ac:dyDescent="0.25">
      <c r="B11" s="6">
        <v>3</v>
      </c>
      <c r="C11" s="7" t="s">
        <v>11</v>
      </c>
      <c r="D11" s="7"/>
      <c r="E11" s="7"/>
      <c r="F11" s="7"/>
      <c r="G11" s="7"/>
      <c r="H11" s="7"/>
      <c r="I11" s="7"/>
      <c r="J11" s="7"/>
      <c r="K11" s="7"/>
      <c r="L11" s="10" t="s">
        <v>461</v>
      </c>
    </row>
    <row r="12" spans="2:12" x14ac:dyDescent="0.25">
      <c r="B12" s="6">
        <v>4</v>
      </c>
      <c r="C12" s="7" t="s">
        <v>12</v>
      </c>
      <c r="D12" s="7"/>
      <c r="E12" s="7"/>
      <c r="F12" s="7"/>
      <c r="G12" s="7"/>
      <c r="H12" s="7"/>
      <c r="I12" s="7"/>
      <c r="J12" s="7"/>
      <c r="K12" s="11"/>
      <c r="L12" s="263" t="s">
        <v>364</v>
      </c>
    </row>
    <row r="13" spans="2:12" x14ac:dyDescent="0.25">
      <c r="B13" s="6">
        <v>5</v>
      </c>
      <c r="C13" s="7" t="s">
        <v>13</v>
      </c>
      <c r="D13" s="7"/>
      <c r="E13" s="7"/>
      <c r="F13" s="7"/>
      <c r="G13" s="7"/>
      <c r="H13" s="7"/>
      <c r="I13" s="7"/>
      <c r="J13" s="7"/>
      <c r="K13" s="7"/>
      <c r="L13" s="9">
        <f>Modelo!L13</f>
        <v>30</v>
      </c>
    </row>
    <row r="14" spans="2:12" ht="2.25" customHeight="1" x14ac:dyDescent="0.25">
      <c r="B14" s="12"/>
      <c r="C14" s="13"/>
      <c r="D14" s="13"/>
      <c r="E14" s="13"/>
      <c r="F14" s="13"/>
      <c r="G14" s="13"/>
      <c r="H14" s="13"/>
      <c r="I14" s="13"/>
      <c r="J14" s="13"/>
      <c r="K14" s="13"/>
      <c r="L14" s="14"/>
    </row>
    <row r="15" spans="2:12" x14ac:dyDescent="0.25">
      <c r="B15" s="6">
        <v>1</v>
      </c>
      <c r="C15" s="7" t="s">
        <v>14</v>
      </c>
      <c r="D15" s="7"/>
      <c r="E15" s="7"/>
      <c r="F15" s="7"/>
      <c r="G15" s="7"/>
      <c r="H15" s="7"/>
      <c r="I15" s="7"/>
      <c r="J15" s="7"/>
      <c r="K15" s="7"/>
      <c r="L15" s="15" t="s">
        <v>100</v>
      </c>
    </row>
    <row r="16" spans="2:12" x14ac:dyDescent="0.25">
      <c r="B16" s="6">
        <v>2</v>
      </c>
      <c r="C16" s="7" t="s">
        <v>16</v>
      </c>
      <c r="D16" s="7"/>
      <c r="E16" s="7"/>
      <c r="F16" s="7"/>
      <c r="G16" s="7"/>
      <c r="H16" s="7"/>
      <c r="I16" s="7"/>
      <c r="J16" s="7"/>
      <c r="K16" s="7"/>
      <c r="L16" s="16" t="s">
        <v>17</v>
      </c>
    </row>
    <row r="17" spans="2:16" x14ac:dyDescent="0.25">
      <c r="B17" s="6">
        <v>3</v>
      </c>
      <c r="C17" s="7" t="s">
        <v>18</v>
      </c>
      <c r="D17" s="7"/>
      <c r="E17" s="7"/>
      <c r="F17" s="7"/>
      <c r="G17" s="7"/>
      <c r="H17" s="7"/>
      <c r="I17" s="7"/>
      <c r="J17" s="7"/>
      <c r="K17" s="7"/>
      <c r="L17" s="17">
        <f>'Resumo Mão de Obra'!G18</f>
        <v>1</v>
      </c>
    </row>
    <row r="18" spans="2:16" x14ac:dyDescent="0.25">
      <c r="B18" s="506" t="s">
        <v>19</v>
      </c>
      <c r="C18" s="506"/>
      <c r="D18" s="506"/>
      <c r="E18" s="506"/>
      <c r="F18" s="506"/>
      <c r="G18" s="506"/>
      <c r="H18" s="506"/>
      <c r="I18" s="506"/>
      <c r="J18" s="506"/>
      <c r="K18" s="506"/>
      <c r="L18" s="506"/>
      <c r="P18" s="116"/>
    </row>
    <row r="19" spans="2:16" x14ac:dyDescent="0.25">
      <c r="B19" s="6">
        <v>1</v>
      </c>
      <c r="C19" s="13" t="s">
        <v>20</v>
      </c>
      <c r="D19" s="13"/>
      <c r="E19" s="13"/>
      <c r="F19" s="13"/>
      <c r="G19" s="13"/>
      <c r="H19" s="13"/>
      <c r="I19" s="13"/>
      <c r="J19" s="13"/>
      <c r="K19" s="13"/>
      <c r="L19" s="20" t="s">
        <v>100</v>
      </c>
      <c r="P19" s="117"/>
    </row>
    <row r="20" spans="2:16" x14ac:dyDescent="0.25">
      <c r="B20" s="6">
        <v>2</v>
      </c>
      <c r="C20" s="7" t="s">
        <v>21</v>
      </c>
      <c r="D20" s="7"/>
      <c r="E20" s="7"/>
      <c r="F20" s="7"/>
      <c r="G20" s="7"/>
      <c r="H20" s="7"/>
      <c r="I20" s="7"/>
      <c r="J20" s="7"/>
      <c r="K20" s="7"/>
      <c r="L20" s="264">
        <v>10302</v>
      </c>
    </row>
    <row r="21" spans="2:16" x14ac:dyDescent="0.25">
      <c r="B21" s="6">
        <v>3</v>
      </c>
      <c r="C21" s="7" t="s">
        <v>22</v>
      </c>
      <c r="D21" s="7"/>
      <c r="E21" s="7"/>
      <c r="F21" s="7"/>
      <c r="G21" s="7"/>
      <c r="H21" s="7"/>
      <c r="I21" s="7"/>
      <c r="J21" s="7"/>
      <c r="K21" s="7"/>
      <c r="L21" s="22" t="s">
        <v>100</v>
      </c>
    </row>
    <row r="22" spans="2:16" x14ac:dyDescent="0.25">
      <c r="B22" s="6">
        <v>4</v>
      </c>
      <c r="C22" s="7" t="s">
        <v>23</v>
      </c>
      <c r="D22" s="7"/>
      <c r="E22" s="7"/>
      <c r="F22" s="7"/>
      <c r="G22" s="7"/>
      <c r="H22" s="7"/>
      <c r="I22" s="7"/>
      <c r="J22" s="7"/>
      <c r="K22" s="7"/>
      <c r="L22" s="265" t="s">
        <v>459</v>
      </c>
    </row>
    <row r="23" spans="2:16" x14ac:dyDescent="0.25">
      <c r="B23" s="504" t="s">
        <v>24</v>
      </c>
      <c r="C23" s="504"/>
      <c r="D23" s="504"/>
      <c r="E23" s="504"/>
      <c r="F23" s="504"/>
      <c r="G23" s="504"/>
      <c r="H23" s="504"/>
      <c r="I23" s="504"/>
      <c r="J23" s="504"/>
      <c r="K23" s="504"/>
      <c r="L23" s="24" t="s">
        <v>25</v>
      </c>
    </row>
    <row r="24" spans="2:16" x14ac:dyDescent="0.25">
      <c r="B24" s="6" t="s">
        <v>26</v>
      </c>
      <c r="C24" s="7" t="s">
        <v>27</v>
      </c>
      <c r="D24" s="7"/>
      <c r="E24" s="7"/>
      <c r="F24" s="7"/>
      <c r="G24" s="7"/>
      <c r="H24" s="7"/>
      <c r="I24" s="7"/>
      <c r="J24" s="7"/>
      <c r="K24" s="25"/>
      <c r="L24" s="26">
        <f>L20</f>
        <v>10302</v>
      </c>
    </row>
    <row r="25" spans="2:16" x14ac:dyDescent="0.25">
      <c r="B25" s="6" t="s">
        <v>28</v>
      </c>
      <c r="C25" s="27" t="s">
        <v>29</v>
      </c>
      <c r="D25" s="27"/>
      <c r="E25" s="27"/>
      <c r="F25" s="25"/>
      <c r="G25" s="25"/>
      <c r="H25" s="13"/>
      <c r="I25" s="13"/>
      <c r="J25" s="13"/>
      <c r="K25" s="25"/>
      <c r="L25" s="28">
        <v>0</v>
      </c>
    </row>
    <row r="26" spans="2:16" x14ac:dyDescent="0.25">
      <c r="B26" s="507" t="s">
        <v>30</v>
      </c>
      <c r="C26" s="27" t="s">
        <v>31</v>
      </c>
      <c r="D26" s="27"/>
      <c r="E26" s="27"/>
      <c r="F26" s="25" t="s">
        <v>32</v>
      </c>
      <c r="G26" s="25"/>
      <c r="H26" s="27"/>
      <c r="I26" s="27"/>
      <c r="J26" s="27"/>
      <c r="K26" s="27"/>
      <c r="L26" s="508">
        <v>0</v>
      </c>
    </row>
    <row r="27" spans="2:16" x14ac:dyDescent="0.25">
      <c r="B27" s="507"/>
      <c r="C27" s="29"/>
      <c r="D27" s="29"/>
      <c r="E27" s="29"/>
      <c r="F27" s="30" t="s">
        <v>33</v>
      </c>
      <c r="G27" s="30"/>
      <c r="H27" s="29"/>
      <c r="I27" s="30" t="s">
        <v>34</v>
      </c>
      <c r="J27" s="31"/>
      <c r="K27" s="30"/>
      <c r="L27" s="508"/>
    </row>
    <row r="28" spans="2:16" x14ac:dyDescent="0.25">
      <c r="B28" s="6" t="s">
        <v>35</v>
      </c>
      <c r="C28" s="29" t="s">
        <v>36</v>
      </c>
      <c r="D28" s="29"/>
      <c r="E28" s="29"/>
      <c r="F28" s="30"/>
      <c r="G28" s="30"/>
      <c r="H28" s="29"/>
      <c r="I28" s="30"/>
      <c r="J28" s="32"/>
      <c r="K28" s="30"/>
      <c r="L28" s="28">
        <v>0</v>
      </c>
    </row>
    <row r="29" spans="2:16" x14ac:dyDescent="0.25">
      <c r="B29" s="6" t="s">
        <v>37</v>
      </c>
      <c r="C29" s="29" t="s">
        <v>38</v>
      </c>
      <c r="D29" s="29"/>
      <c r="E29" s="29"/>
      <c r="F29" s="30"/>
      <c r="G29" s="30"/>
      <c r="H29" s="29"/>
      <c r="I29" s="30"/>
      <c r="J29" s="29"/>
      <c r="K29" s="30"/>
      <c r="L29" s="28">
        <v>0</v>
      </c>
    </row>
    <row r="30" spans="2:16" x14ac:dyDescent="0.25">
      <c r="B30" s="6" t="s">
        <v>39</v>
      </c>
      <c r="C30" s="29" t="s">
        <v>40</v>
      </c>
      <c r="D30" s="29"/>
      <c r="E30" s="29"/>
      <c r="F30" s="30"/>
      <c r="G30" s="30"/>
      <c r="H30" s="29"/>
      <c r="I30" s="30"/>
      <c r="J30" s="29"/>
      <c r="K30" s="30"/>
      <c r="L30" s="28">
        <v>0</v>
      </c>
    </row>
    <row r="31" spans="2:16" x14ac:dyDescent="0.25">
      <c r="B31" s="6" t="s">
        <v>41</v>
      </c>
      <c r="C31" s="29" t="s">
        <v>42</v>
      </c>
      <c r="D31" s="29"/>
      <c r="E31" s="29"/>
      <c r="F31" s="30"/>
      <c r="G31" s="30"/>
      <c r="H31" s="29"/>
      <c r="I31" s="30"/>
      <c r="J31" s="31"/>
      <c r="K31" s="30"/>
      <c r="L31" s="28">
        <v>0</v>
      </c>
    </row>
    <row r="32" spans="2:16" x14ac:dyDescent="0.25">
      <c r="B32" s="6" t="s">
        <v>43</v>
      </c>
      <c r="C32" s="7" t="s">
        <v>44</v>
      </c>
      <c r="D32" s="7"/>
      <c r="E32" s="7"/>
      <c r="F32" s="509"/>
      <c r="G32" s="509"/>
      <c r="H32" s="509"/>
      <c r="I32" s="509"/>
      <c r="J32" s="509"/>
      <c r="K32" s="509"/>
      <c r="L32" s="33">
        <v>0</v>
      </c>
    </row>
    <row r="33" spans="2:15" x14ac:dyDescent="0.25">
      <c r="B33" s="503" t="s">
        <v>45</v>
      </c>
      <c r="C33" s="503"/>
      <c r="D33" s="503"/>
      <c r="E33" s="503"/>
      <c r="F33" s="503"/>
      <c r="G33" s="34"/>
      <c r="H33" s="35"/>
      <c r="I33" s="35"/>
      <c r="J33" s="35"/>
      <c r="K33" s="35"/>
      <c r="L33" s="36">
        <f>SUM(L24:L32)</f>
        <v>10302</v>
      </c>
    </row>
    <row r="34" spans="2:15" ht="5.25" customHeight="1" x14ac:dyDescent="0.25">
      <c r="B34" s="18"/>
      <c r="C34" s="19"/>
      <c r="D34" s="19"/>
      <c r="E34" s="19"/>
      <c r="F34" s="19"/>
      <c r="G34" s="19"/>
      <c r="H34" s="19"/>
      <c r="I34" s="19"/>
      <c r="J34" s="19"/>
      <c r="K34" s="19"/>
      <c r="L34" s="14"/>
    </row>
    <row r="35" spans="2:15" x14ac:dyDescent="0.25">
      <c r="B35" s="504" t="s">
        <v>46</v>
      </c>
      <c r="C35" s="504"/>
      <c r="D35" s="504"/>
      <c r="E35" s="504"/>
      <c r="F35" s="504"/>
      <c r="G35" s="504"/>
      <c r="H35" s="37"/>
      <c r="I35" s="37"/>
      <c r="J35" s="37"/>
      <c r="K35" s="38"/>
      <c r="L35" s="24" t="s">
        <v>47</v>
      </c>
    </row>
    <row r="36" spans="2:15" x14ac:dyDescent="0.25">
      <c r="B36" s="6" t="s">
        <v>26</v>
      </c>
      <c r="C36" s="7" t="s">
        <v>48</v>
      </c>
      <c r="D36" s="7"/>
      <c r="E36" s="7"/>
      <c r="F36" s="7"/>
      <c r="G36" s="7"/>
      <c r="H36" s="7"/>
      <c r="I36" s="39" t="s">
        <v>107</v>
      </c>
      <c r="J36" s="32"/>
      <c r="K36" s="21">
        <v>30</v>
      </c>
      <c r="L36" s="40">
        <f>K36*22.58</f>
        <v>677.4</v>
      </c>
    </row>
    <row r="37" spans="2:15" x14ac:dyDescent="0.25">
      <c r="B37" s="6" t="s">
        <v>28</v>
      </c>
      <c r="C37" s="7" t="s">
        <v>50</v>
      </c>
      <c r="D37" s="7"/>
      <c r="E37" s="7"/>
      <c r="F37" s="7"/>
      <c r="G37" s="7"/>
      <c r="H37" s="7"/>
      <c r="I37" s="27"/>
      <c r="J37" s="27"/>
      <c r="K37" s="41"/>
      <c r="L37" s="42">
        <v>0</v>
      </c>
    </row>
    <row r="38" spans="2:15" x14ac:dyDescent="0.25">
      <c r="B38" s="6" t="s">
        <v>30</v>
      </c>
      <c r="C38" s="7" t="s">
        <v>51</v>
      </c>
      <c r="D38" s="7"/>
      <c r="E38" s="7"/>
      <c r="F38" s="7"/>
      <c r="G38" s="7"/>
      <c r="H38" s="7"/>
      <c r="I38" s="39" t="s">
        <v>353</v>
      </c>
      <c r="J38" s="32"/>
      <c r="K38" s="21">
        <v>5.5</v>
      </c>
      <c r="L38" s="42">
        <f>IF((K38*2*22.58-(0.06*L24))&lt;=0,0,(K38*2*22.58-(0.06*L24)))</f>
        <v>0</v>
      </c>
      <c r="O38" s="260"/>
    </row>
    <row r="39" spans="2:15" x14ac:dyDescent="0.25">
      <c r="B39" s="6" t="s">
        <v>35</v>
      </c>
      <c r="C39" s="7" t="s">
        <v>52</v>
      </c>
      <c r="D39" s="7"/>
      <c r="E39" s="7"/>
      <c r="F39" s="7"/>
      <c r="G39" s="7"/>
      <c r="H39" s="7"/>
      <c r="I39" s="29"/>
      <c r="J39" s="29"/>
      <c r="K39" s="43"/>
      <c r="L39" s="45">
        <v>0</v>
      </c>
    </row>
    <row r="40" spans="2:15" x14ac:dyDescent="0.25">
      <c r="B40" s="6" t="s">
        <v>37</v>
      </c>
      <c r="C40" s="7" t="s">
        <v>53</v>
      </c>
      <c r="D40" s="7"/>
      <c r="E40" s="7"/>
      <c r="F40" s="7"/>
      <c r="G40" s="7"/>
      <c r="H40" s="7"/>
      <c r="I40" s="7"/>
      <c r="J40" s="7"/>
      <c r="K40" s="44"/>
      <c r="L40" s="266">
        <v>0</v>
      </c>
    </row>
    <row r="41" spans="2:15" x14ac:dyDescent="0.25">
      <c r="B41" s="6" t="s">
        <v>39</v>
      </c>
      <c r="C41" s="7" t="s">
        <v>54</v>
      </c>
      <c r="D41" s="7"/>
      <c r="E41" s="7"/>
      <c r="F41" s="7"/>
      <c r="G41" s="7"/>
      <c r="H41" s="7"/>
      <c r="I41" s="7"/>
      <c r="J41" s="7"/>
      <c r="K41" s="44"/>
      <c r="L41" s="266">
        <v>0</v>
      </c>
    </row>
    <row r="42" spans="2:15" x14ac:dyDescent="0.25">
      <c r="B42" s="6" t="s">
        <v>41</v>
      </c>
      <c r="C42" s="7" t="s">
        <v>55</v>
      </c>
      <c r="D42" s="7"/>
      <c r="E42" s="7"/>
      <c r="F42" s="7"/>
      <c r="G42" s="7"/>
      <c r="H42" s="7"/>
      <c r="I42" s="7"/>
      <c r="J42" s="7"/>
      <c r="K42" s="44"/>
      <c r="L42" s="119">
        <v>0</v>
      </c>
    </row>
    <row r="43" spans="2:15" x14ac:dyDescent="0.25">
      <c r="B43" s="151" t="s">
        <v>43</v>
      </c>
      <c r="C43" s="51" t="s">
        <v>113</v>
      </c>
      <c r="D43" s="51"/>
      <c r="E43" s="51" t="s">
        <v>114</v>
      </c>
      <c r="F43" s="51"/>
      <c r="G43" s="152"/>
      <c r="H43" s="152"/>
      <c r="I43" s="152"/>
      <c r="J43" s="152"/>
      <c r="K43" s="152"/>
      <c r="L43" s="153">
        <f>'Super. Adm.'!L45</f>
        <v>175.76</v>
      </c>
    </row>
    <row r="44" spans="2:15" x14ac:dyDescent="0.25">
      <c r="B44" s="46" t="s">
        <v>56</v>
      </c>
      <c r="C44" s="7"/>
      <c r="D44" s="7"/>
      <c r="E44" s="7"/>
      <c r="F44" s="7"/>
      <c r="G44" s="7"/>
      <c r="H44" s="7"/>
      <c r="I44" s="7"/>
      <c r="J44" s="7"/>
      <c r="K44" s="7"/>
      <c r="L44" s="47">
        <f>SUM(L36:L43)</f>
        <v>853.16</v>
      </c>
    </row>
    <row r="45" spans="2:15" ht="3.75" customHeight="1" x14ac:dyDescent="0.25">
      <c r="B45" s="18"/>
      <c r="C45" s="19"/>
      <c r="D45" s="19"/>
      <c r="E45" s="19"/>
      <c r="F45" s="19"/>
      <c r="G45" s="19"/>
      <c r="H45" s="19"/>
      <c r="I45" s="19"/>
      <c r="J45" s="19"/>
      <c r="K45" s="19"/>
      <c r="L45" s="14"/>
    </row>
    <row r="46" spans="2:15" x14ac:dyDescent="0.25">
      <c r="B46" s="502" t="s">
        <v>57</v>
      </c>
      <c r="C46" s="502"/>
      <c r="D46" s="502"/>
      <c r="E46" s="502"/>
      <c r="F46" s="502"/>
      <c r="G46" s="48"/>
      <c r="H46" s="48"/>
      <c r="I46" s="48"/>
      <c r="J46" s="48"/>
      <c r="K46" s="48"/>
      <c r="L46" s="49" t="s">
        <v>47</v>
      </c>
    </row>
    <row r="47" spans="2:15" x14ac:dyDescent="0.25">
      <c r="B47" s="50" t="s">
        <v>26</v>
      </c>
      <c r="C47" s="501" t="s">
        <v>58</v>
      </c>
      <c r="D47" s="501"/>
      <c r="E47" s="501"/>
      <c r="F47" s="501"/>
      <c r="G47" s="52" t="s">
        <v>108</v>
      </c>
      <c r="H47" s="53"/>
      <c r="I47" s="53"/>
      <c r="J47" s="53"/>
      <c r="K47" s="54"/>
      <c r="L47" s="120">
        <f>UNIFORME!S5</f>
        <v>0</v>
      </c>
    </row>
    <row r="48" spans="2:15" x14ac:dyDescent="0.25">
      <c r="B48" s="50" t="s">
        <v>28</v>
      </c>
      <c r="C48" s="505" t="s">
        <v>59</v>
      </c>
      <c r="D48" s="505"/>
      <c r="E48" s="505"/>
      <c r="F48" s="51" t="s">
        <v>60</v>
      </c>
      <c r="G48" s="56"/>
      <c r="H48" s="57"/>
      <c r="I48" s="57"/>
      <c r="J48" s="57"/>
      <c r="K48" s="54"/>
      <c r="L48" s="55">
        <v>0</v>
      </c>
    </row>
    <row r="49" spans="2:12" x14ac:dyDescent="0.25">
      <c r="B49" s="50" t="s">
        <v>30</v>
      </c>
      <c r="C49" s="505"/>
      <c r="D49" s="505"/>
      <c r="E49" s="505"/>
      <c r="F49" s="51" t="s">
        <v>60</v>
      </c>
      <c r="G49" s="56"/>
      <c r="H49" s="57"/>
      <c r="I49" s="57"/>
      <c r="J49" s="57"/>
      <c r="K49" s="54"/>
      <c r="L49" s="55">
        <v>0</v>
      </c>
    </row>
    <row r="50" spans="2:12" ht="14.25" customHeight="1" x14ac:dyDescent="0.25">
      <c r="B50" s="500" t="s">
        <v>35</v>
      </c>
      <c r="C50" s="501" t="s">
        <v>44</v>
      </c>
      <c r="D50" s="501"/>
      <c r="E50" s="497" t="s">
        <v>60</v>
      </c>
      <c r="F50" s="497"/>
      <c r="G50" s="497"/>
      <c r="H50" s="497"/>
      <c r="I50" s="497"/>
      <c r="J50" s="497"/>
      <c r="K50" s="58"/>
      <c r="L50" s="55">
        <v>0</v>
      </c>
    </row>
    <row r="51" spans="2:12" ht="15" customHeight="1" x14ac:dyDescent="0.25">
      <c r="B51" s="500"/>
      <c r="C51" s="501"/>
      <c r="D51" s="501"/>
      <c r="E51" s="497" t="s">
        <v>60</v>
      </c>
      <c r="F51" s="497"/>
      <c r="G51" s="497"/>
      <c r="H51" s="497"/>
      <c r="I51" s="497"/>
      <c r="J51" s="497"/>
      <c r="K51" s="58"/>
      <c r="L51" s="59">
        <v>0</v>
      </c>
    </row>
    <row r="52" spans="2:12" x14ac:dyDescent="0.25">
      <c r="B52" s="60" t="s">
        <v>61</v>
      </c>
      <c r="C52" s="51"/>
      <c r="D52" s="51"/>
      <c r="E52" s="51"/>
      <c r="F52" s="51"/>
      <c r="G52" s="51"/>
      <c r="H52" s="51"/>
      <c r="I52" s="51"/>
      <c r="J52" s="51"/>
      <c r="K52" s="51"/>
      <c r="L52" s="61">
        <f>SUM(L47:L51)</f>
        <v>0</v>
      </c>
    </row>
    <row r="53" spans="2:12" ht="3" customHeight="1" x14ac:dyDescent="0.25">
      <c r="B53" s="62"/>
      <c r="C53" s="63"/>
      <c r="D53" s="63"/>
      <c r="E53" s="63"/>
      <c r="F53" s="63"/>
      <c r="G53" s="63"/>
      <c r="H53" s="63"/>
      <c r="I53" s="63"/>
      <c r="J53" s="63"/>
      <c r="K53" s="63"/>
      <c r="L53" s="64"/>
    </row>
    <row r="54" spans="2:12" ht="22.5" x14ac:dyDescent="0.25">
      <c r="B54" s="502" t="s">
        <v>62</v>
      </c>
      <c r="C54" s="502"/>
      <c r="D54" s="502"/>
      <c r="E54" s="502"/>
      <c r="F54" s="502"/>
      <c r="G54" s="502"/>
      <c r="H54" s="48"/>
      <c r="I54" s="48"/>
      <c r="J54" s="48"/>
      <c r="K54" s="65" t="s">
        <v>63</v>
      </c>
      <c r="L54" s="66" t="s">
        <v>47</v>
      </c>
    </row>
    <row r="55" spans="2:12" x14ac:dyDescent="0.25">
      <c r="B55" s="67" t="s">
        <v>64</v>
      </c>
      <c r="C55" s="68"/>
      <c r="D55" s="68"/>
      <c r="E55" s="68"/>
      <c r="F55" s="68"/>
      <c r="G55" s="68"/>
      <c r="H55" s="68"/>
      <c r="I55" s="68"/>
      <c r="J55" s="68"/>
      <c r="K55" s="358">
        <f>SUM(K56:K63)</f>
        <v>0.3680000000000001</v>
      </c>
      <c r="L55" s="69">
        <f>SUM(L56:L63)</f>
        <v>3791.136</v>
      </c>
    </row>
    <row r="56" spans="2:12" x14ac:dyDescent="0.25">
      <c r="B56" s="50" t="s">
        <v>26</v>
      </c>
      <c r="C56" s="51" t="s">
        <v>65</v>
      </c>
      <c r="D56" s="51"/>
      <c r="E56" s="51"/>
      <c r="F56" s="51"/>
      <c r="G56" s="51"/>
      <c r="H56" s="51"/>
      <c r="I56" s="51"/>
      <c r="J56" s="51"/>
      <c r="K56" s="353">
        <v>0.2</v>
      </c>
      <c r="L56" s="70">
        <f t="shared" ref="L56:L86" si="0">K56*$L$33</f>
        <v>2060.4</v>
      </c>
    </row>
    <row r="57" spans="2:12" x14ac:dyDescent="0.25">
      <c r="B57" s="50" t="s">
        <v>28</v>
      </c>
      <c r="C57" s="51" t="s">
        <v>66</v>
      </c>
      <c r="D57" s="51"/>
      <c r="E57" s="51"/>
      <c r="F57" s="51"/>
      <c r="G57" s="51"/>
      <c r="H57" s="51"/>
      <c r="I57" s="51"/>
      <c r="J57" s="51"/>
      <c r="K57" s="353">
        <v>1.4999999999999999E-2</v>
      </c>
      <c r="L57" s="70">
        <f t="shared" si="0"/>
        <v>154.53</v>
      </c>
    </row>
    <row r="58" spans="2:12" x14ac:dyDescent="0.25">
      <c r="B58" s="50" t="s">
        <v>30</v>
      </c>
      <c r="C58" s="51" t="s">
        <v>67</v>
      </c>
      <c r="D58" s="51"/>
      <c r="E58" s="51"/>
      <c r="F58" s="51"/>
      <c r="G58" s="51"/>
      <c r="H58" s="51"/>
      <c r="I58" s="51"/>
      <c r="J58" s="51"/>
      <c r="K58" s="353">
        <v>0.01</v>
      </c>
      <c r="L58" s="70">
        <f t="shared" si="0"/>
        <v>103.02</v>
      </c>
    </row>
    <row r="59" spans="2:12" x14ac:dyDescent="0.25">
      <c r="B59" s="50" t="s">
        <v>35</v>
      </c>
      <c r="C59" s="51" t="s">
        <v>68</v>
      </c>
      <c r="D59" s="51"/>
      <c r="E59" s="51"/>
      <c r="F59" s="51"/>
      <c r="G59" s="51"/>
      <c r="H59" s="51"/>
      <c r="I59" s="51"/>
      <c r="J59" s="51"/>
      <c r="K59" s="353">
        <v>2E-3</v>
      </c>
      <c r="L59" s="70">
        <f t="shared" si="0"/>
        <v>20.603999999999999</v>
      </c>
    </row>
    <row r="60" spans="2:12" x14ac:dyDescent="0.25">
      <c r="B60" s="50" t="s">
        <v>37</v>
      </c>
      <c r="C60" s="51" t="s">
        <v>69</v>
      </c>
      <c r="D60" s="51"/>
      <c r="E60" s="51"/>
      <c r="F60" s="51"/>
      <c r="G60" s="51"/>
      <c r="H60" s="51"/>
      <c r="I60" s="51"/>
      <c r="J60" s="51"/>
      <c r="K60" s="353">
        <v>2.5000000000000001E-2</v>
      </c>
      <c r="L60" s="70">
        <f t="shared" si="0"/>
        <v>257.55</v>
      </c>
    </row>
    <row r="61" spans="2:12" x14ac:dyDescent="0.25">
      <c r="B61" s="50" t="s">
        <v>39</v>
      </c>
      <c r="C61" s="51" t="s">
        <v>70</v>
      </c>
      <c r="D61" s="51"/>
      <c r="E61" s="51"/>
      <c r="F61" s="51"/>
      <c r="G61" s="51"/>
      <c r="H61" s="51"/>
      <c r="I61" s="51"/>
      <c r="J61" s="51"/>
      <c r="K61" s="353">
        <v>0.08</v>
      </c>
      <c r="L61" s="70">
        <f t="shared" si="0"/>
        <v>824.16</v>
      </c>
    </row>
    <row r="62" spans="2:12" x14ac:dyDescent="0.25">
      <c r="B62" s="50" t="s">
        <v>41</v>
      </c>
      <c r="C62" s="343" t="s">
        <v>453</v>
      </c>
      <c r="D62" s="51"/>
      <c r="E62" s="51"/>
      <c r="F62" s="51"/>
      <c r="G62" s="51"/>
      <c r="H62" s="51"/>
      <c r="I62" s="51"/>
      <c r="J62" s="51"/>
      <c r="K62" s="353">
        <v>0.03</v>
      </c>
      <c r="L62" s="70">
        <f t="shared" si="0"/>
        <v>309.06</v>
      </c>
    </row>
    <row r="63" spans="2:12" x14ac:dyDescent="0.25">
      <c r="B63" s="50" t="s">
        <v>43</v>
      </c>
      <c r="C63" s="51" t="s">
        <v>71</v>
      </c>
      <c r="D63" s="51"/>
      <c r="E63" s="51"/>
      <c r="F63" s="51"/>
      <c r="G63" s="51"/>
      <c r="H63" s="51"/>
      <c r="I63" s="51"/>
      <c r="J63" s="51"/>
      <c r="K63" s="353">
        <v>6.0000000000000001E-3</v>
      </c>
      <c r="L63" s="70">
        <f t="shared" si="0"/>
        <v>61.812000000000005</v>
      </c>
    </row>
    <row r="64" spans="2:12" x14ac:dyDescent="0.25">
      <c r="B64" s="67" t="s">
        <v>72</v>
      </c>
      <c r="C64" s="68"/>
      <c r="D64" s="68"/>
      <c r="E64" s="68"/>
      <c r="F64" s="68"/>
      <c r="G64" s="68"/>
      <c r="H64" s="68"/>
      <c r="I64" s="68"/>
      <c r="J64" s="68"/>
      <c r="K64" s="359">
        <f>SUM(K65:K67)</f>
        <v>0.13331999999999999</v>
      </c>
      <c r="L64" s="72">
        <f>SUM(L65:L67)</f>
        <v>1373.4626400000002</v>
      </c>
    </row>
    <row r="65" spans="2:17" x14ac:dyDescent="0.25">
      <c r="B65" s="50" t="s">
        <v>26</v>
      </c>
      <c r="C65" s="51" t="s">
        <v>73</v>
      </c>
      <c r="D65" s="51"/>
      <c r="E65" s="51"/>
      <c r="F65" s="51"/>
      <c r="G65" s="51"/>
      <c r="H65" s="51"/>
      <c r="I65" s="51"/>
      <c r="J65" s="51"/>
      <c r="K65" s="353">
        <v>8.3299999999999999E-2</v>
      </c>
      <c r="L65" s="70">
        <f t="shared" si="0"/>
        <v>858.15660000000003</v>
      </c>
    </row>
    <row r="66" spans="2:17" x14ac:dyDescent="0.25">
      <c r="B66" s="50" t="s">
        <v>28</v>
      </c>
      <c r="C66" s="51" t="s">
        <v>74</v>
      </c>
      <c r="D66" s="51"/>
      <c r="E66" s="51"/>
      <c r="F66" s="51"/>
      <c r="G66" s="51"/>
      <c r="H66" s="51"/>
      <c r="I66" s="51"/>
      <c r="J66" s="51"/>
      <c r="K66" s="353">
        <v>2.7799999999999998E-2</v>
      </c>
      <c r="L66" s="70">
        <f t="shared" si="0"/>
        <v>286.3956</v>
      </c>
    </row>
    <row r="67" spans="2:17" x14ac:dyDescent="0.25">
      <c r="B67" s="50" t="s">
        <v>30</v>
      </c>
      <c r="C67" s="51" t="s">
        <v>75</v>
      </c>
      <c r="D67" s="51"/>
      <c r="E67" s="51"/>
      <c r="F67" s="51"/>
      <c r="G67" s="51"/>
      <c r="H67" s="51"/>
      <c r="I67" s="51"/>
      <c r="J67" s="51"/>
      <c r="K67" s="353">
        <f>$K$56*SUM(K65:K66)</f>
        <v>2.2220000000000004E-2</v>
      </c>
      <c r="L67" s="70">
        <f t="shared" si="0"/>
        <v>228.91044000000005</v>
      </c>
    </row>
    <row r="68" spans="2:17" x14ac:dyDescent="0.25">
      <c r="B68" s="67" t="s">
        <v>76</v>
      </c>
      <c r="C68" s="73"/>
      <c r="D68" s="73"/>
      <c r="E68" s="73"/>
      <c r="F68" s="73"/>
      <c r="G68" s="73"/>
      <c r="H68" s="73"/>
      <c r="I68" s="73"/>
      <c r="J68" s="73"/>
      <c r="K68" s="357">
        <f>SUM(K69:K70)</f>
        <v>2.2166666666666667E-4</v>
      </c>
      <c r="L68" s="72">
        <f>SUM(L69:L70)</f>
        <v>2.2836100000000004</v>
      </c>
    </row>
    <row r="69" spans="2:17" x14ac:dyDescent="0.25">
      <c r="B69" s="50" t="s">
        <v>26</v>
      </c>
      <c r="C69" s="51" t="s">
        <v>366</v>
      </c>
      <c r="D69" s="51"/>
      <c r="E69" s="51"/>
      <c r="F69" s="51"/>
      <c r="G69" s="51"/>
      <c r="H69" s="51"/>
      <c r="I69" s="51"/>
      <c r="J69" s="51"/>
      <c r="K69" s="356">
        <f>(((1/12*4)+(1/12*4)+(1/3*1/12*4))/12*0.0025)</f>
        <v>1.6203703703703703E-4</v>
      </c>
      <c r="L69" s="70">
        <f t="shared" si="0"/>
        <v>1.6693055555555556</v>
      </c>
    </row>
    <row r="70" spans="2:17" x14ac:dyDescent="0.25">
      <c r="B70" s="50" t="s">
        <v>28</v>
      </c>
      <c r="C70" s="51" t="s">
        <v>367</v>
      </c>
      <c r="D70" s="74"/>
      <c r="E70" s="74"/>
      <c r="F70" s="74"/>
      <c r="G70" s="74"/>
      <c r="H70" s="74"/>
      <c r="I70" s="74"/>
      <c r="J70" s="74"/>
      <c r="K70" s="356">
        <f>K55*K69</f>
        <v>5.9629629629629644E-5</v>
      </c>
      <c r="L70" s="70">
        <f t="shared" si="0"/>
        <v>0.61430444444444454</v>
      </c>
      <c r="Q70"/>
    </row>
    <row r="71" spans="2:17" x14ac:dyDescent="0.25">
      <c r="B71" s="67" t="s">
        <v>77</v>
      </c>
      <c r="C71" s="73"/>
      <c r="D71" s="73"/>
      <c r="E71" s="73"/>
      <c r="F71" s="73"/>
      <c r="G71" s="73"/>
      <c r="H71" s="73"/>
      <c r="I71" s="73"/>
      <c r="J71" s="73"/>
      <c r="K71" s="71">
        <f>SUM(K72:K77)</f>
        <v>5.2080283022222222E-2</v>
      </c>
      <c r="L71" s="72">
        <f>SUM(L72:L77)</f>
        <v>536.53107569493341</v>
      </c>
    </row>
    <row r="72" spans="2:17" x14ac:dyDescent="0.25">
      <c r="B72" s="50" t="s">
        <v>26</v>
      </c>
      <c r="C72" s="51" t="s">
        <v>78</v>
      </c>
      <c r="D72" s="51"/>
      <c r="E72" s="51"/>
      <c r="F72" s="51"/>
      <c r="G72" s="51"/>
      <c r="H72" s="75"/>
      <c r="I72" s="75"/>
      <c r="J72" s="76"/>
      <c r="K72" s="338">
        <f>100%*(1/12)*0.035+(0.0833+0.1111)*0.29%</f>
        <v>3.4804266666666668E-3</v>
      </c>
      <c r="L72" s="70">
        <f t="shared" si="0"/>
        <v>35.855355520000003</v>
      </c>
    </row>
    <row r="73" spans="2:17" x14ac:dyDescent="0.25">
      <c r="B73" s="50" t="s">
        <v>28</v>
      </c>
      <c r="C73" s="51" t="s">
        <v>454</v>
      </c>
      <c r="D73" s="77"/>
      <c r="E73" s="51"/>
      <c r="F73" s="75"/>
      <c r="G73" s="75"/>
      <c r="H73" s="75"/>
      <c r="I73" s="78"/>
      <c r="J73" s="75"/>
      <c r="K73" s="355">
        <f>K61*K72</f>
        <v>2.7843413333333334E-4</v>
      </c>
      <c r="L73" s="70">
        <f t="shared" si="0"/>
        <v>2.8684284416000003</v>
      </c>
    </row>
    <row r="74" spans="2:17" x14ac:dyDescent="0.25">
      <c r="B74" s="50" t="s">
        <v>30</v>
      </c>
      <c r="C74" s="79" t="s">
        <v>79</v>
      </c>
      <c r="D74" s="74"/>
      <c r="E74" s="74"/>
      <c r="F74" s="74"/>
      <c r="G74" s="74"/>
      <c r="H74" s="74"/>
      <c r="I74" s="74"/>
      <c r="J74" s="74"/>
      <c r="K74" s="338">
        <f>(50%*8%)*((1+(1/12))+(1/3*1/12))*5%/10</f>
        <v>2.2222222222222223E-4</v>
      </c>
      <c r="L74" s="70">
        <f t="shared" si="0"/>
        <v>2.2893333333333334</v>
      </c>
    </row>
    <row r="75" spans="2:17" x14ac:dyDescent="0.25">
      <c r="B75" s="50" t="s">
        <v>35</v>
      </c>
      <c r="C75" s="51" t="s">
        <v>117</v>
      </c>
      <c r="D75" s="51"/>
      <c r="E75" s="51"/>
      <c r="F75" s="80"/>
      <c r="G75" s="80"/>
      <c r="H75" s="80"/>
      <c r="I75" s="80"/>
      <c r="J75" s="76"/>
      <c r="K75" s="338">
        <f>1/30*7/12</f>
        <v>1.9444444444444445E-2</v>
      </c>
      <c r="L75" s="70">
        <f t="shared" si="0"/>
        <v>200.31666666666666</v>
      </c>
    </row>
    <row r="76" spans="2:17" x14ac:dyDescent="0.25">
      <c r="B76" s="50" t="s">
        <v>37</v>
      </c>
      <c r="C76" s="51" t="s">
        <v>455</v>
      </c>
      <c r="D76" s="51"/>
      <c r="E76" s="51"/>
      <c r="F76" s="51"/>
      <c r="G76" s="51"/>
      <c r="H76" s="51"/>
      <c r="I76" s="81"/>
      <c r="J76" s="76"/>
      <c r="K76" s="352">
        <f>K55*K75</f>
        <v>7.1555555555555574E-3</v>
      </c>
      <c r="L76" s="70">
        <f t="shared" si="0"/>
        <v>73.716533333333345</v>
      </c>
    </row>
    <row r="77" spans="2:17" x14ac:dyDescent="0.25">
      <c r="B77" s="50" t="s">
        <v>39</v>
      </c>
      <c r="C77" s="79" t="s">
        <v>456</v>
      </c>
      <c r="D77" s="80"/>
      <c r="E77" s="80"/>
      <c r="F77" s="80"/>
      <c r="G77" s="80"/>
      <c r="H77" s="80"/>
      <c r="I77" s="80"/>
      <c r="J77" s="80"/>
      <c r="K77" s="352">
        <f>(1+0.0833+0.0833+0.0278)*0.5*0.08*0.9*50%</f>
        <v>2.14992E-2</v>
      </c>
      <c r="L77" s="70">
        <f t="shared" si="0"/>
        <v>221.4847584</v>
      </c>
    </row>
    <row r="78" spans="2:17" x14ac:dyDescent="0.25">
      <c r="B78" s="82" t="s">
        <v>80</v>
      </c>
      <c r="C78" s="83"/>
      <c r="D78" s="83"/>
      <c r="E78" s="83"/>
      <c r="F78" s="83"/>
      <c r="G78" s="83"/>
      <c r="H78" s="83"/>
      <c r="I78" s="83"/>
      <c r="J78" s="83"/>
      <c r="K78" s="84">
        <f>SUM(K79:K86)</f>
        <v>0.13448694520547946</v>
      </c>
      <c r="L78" s="85">
        <f>SUM(L79:L86)</f>
        <v>1385.4845095068495</v>
      </c>
    </row>
    <row r="79" spans="2:17" x14ac:dyDescent="0.25">
      <c r="B79" s="50" t="s">
        <v>26</v>
      </c>
      <c r="C79" s="51" t="s">
        <v>81</v>
      </c>
      <c r="D79" s="51"/>
      <c r="E79" s="51"/>
      <c r="F79" s="51"/>
      <c r="G79" s="51"/>
      <c r="H79" s="51"/>
      <c r="I79" s="51"/>
      <c r="J79" s="51"/>
      <c r="K79" s="338">
        <f>1/12</f>
        <v>8.3333333333333329E-2</v>
      </c>
      <c r="L79" s="70">
        <f t="shared" si="0"/>
        <v>858.5</v>
      </c>
    </row>
    <row r="80" spans="2:17" x14ac:dyDescent="0.25">
      <c r="B80" s="50" t="s">
        <v>28</v>
      </c>
      <c r="C80" s="51" t="s">
        <v>457</v>
      </c>
      <c r="D80" s="51"/>
      <c r="E80" s="51"/>
      <c r="F80" s="86"/>
      <c r="G80" s="86"/>
      <c r="H80" s="86"/>
      <c r="I80" s="51"/>
      <c r="J80" s="51"/>
      <c r="K80" s="338">
        <f>(((4.14/30)/12))*100%</f>
        <v>1.1499999999999998E-2</v>
      </c>
      <c r="L80" s="70">
        <f t="shared" si="0"/>
        <v>118.47299999999998</v>
      </c>
    </row>
    <row r="81" spans="2:12" x14ac:dyDescent="0.25">
      <c r="B81" s="50" t="s">
        <v>30</v>
      </c>
      <c r="C81" s="51" t="s">
        <v>458</v>
      </c>
      <c r="D81" s="51"/>
      <c r="E81" s="51"/>
      <c r="F81" s="51"/>
      <c r="G81" s="51"/>
      <c r="H81" s="51"/>
      <c r="I81" s="51"/>
      <c r="J81" s="51"/>
      <c r="K81" s="354">
        <f>((5/30)/12)*1.5/100</f>
        <v>2.0833333333333332E-4</v>
      </c>
      <c r="L81" s="70">
        <f t="shared" si="0"/>
        <v>2.1462499999999998</v>
      </c>
    </row>
    <row r="82" spans="2:12" x14ac:dyDescent="0.25">
      <c r="B82" s="50" t="s">
        <v>35</v>
      </c>
      <c r="C82" s="51" t="s">
        <v>82</v>
      </c>
      <c r="D82" s="51"/>
      <c r="E82" s="51"/>
      <c r="F82" s="86"/>
      <c r="G82" s="86"/>
      <c r="H82" s="86"/>
      <c r="I82" s="51"/>
      <c r="J82" s="51"/>
      <c r="K82" s="338">
        <f>(((3/365)*5%)+((2/365)*2%)+((4/365)*2%))</f>
        <v>7.3972602739726025E-4</v>
      </c>
      <c r="L82" s="70">
        <f t="shared" si="0"/>
        <v>7.6206575342465754</v>
      </c>
    </row>
    <row r="83" spans="2:12" x14ac:dyDescent="0.25">
      <c r="B83" s="50" t="s">
        <v>37</v>
      </c>
      <c r="C83" s="51" t="s">
        <v>83</v>
      </c>
      <c r="D83" s="51"/>
      <c r="E83" s="51"/>
      <c r="F83" s="86"/>
      <c r="G83" s="86"/>
      <c r="H83" s="86"/>
      <c r="I83" s="51"/>
      <c r="J83" s="51"/>
      <c r="K83" s="354">
        <f>(0.91/30)*(1/12)</f>
        <v>2.5277777777777777E-3</v>
      </c>
      <c r="L83" s="70">
        <f t="shared" si="0"/>
        <v>26.041166666666665</v>
      </c>
    </row>
    <row r="84" spans="2:12" ht="14.25" customHeight="1" x14ac:dyDescent="0.25">
      <c r="B84" s="500" t="s">
        <v>39</v>
      </c>
      <c r="C84" s="501" t="s">
        <v>44</v>
      </c>
      <c r="D84" s="501"/>
      <c r="E84" s="497" t="s">
        <v>60</v>
      </c>
      <c r="F84" s="497"/>
      <c r="G84" s="497"/>
      <c r="H84" s="497"/>
      <c r="I84" s="497"/>
      <c r="J84" s="497"/>
      <c r="K84" s="338">
        <v>0</v>
      </c>
      <c r="L84" s="70">
        <f t="shared" si="0"/>
        <v>0</v>
      </c>
    </row>
    <row r="85" spans="2:12" ht="14.25" customHeight="1" x14ac:dyDescent="0.25">
      <c r="B85" s="500"/>
      <c r="C85" s="501"/>
      <c r="D85" s="501"/>
      <c r="E85" s="497" t="s">
        <v>60</v>
      </c>
      <c r="F85" s="497"/>
      <c r="G85" s="497"/>
      <c r="H85" s="497"/>
      <c r="I85" s="497"/>
      <c r="J85" s="497"/>
      <c r="K85" s="338">
        <v>0</v>
      </c>
      <c r="L85" s="70">
        <f t="shared" si="0"/>
        <v>0</v>
      </c>
    </row>
    <row r="86" spans="2:12" x14ac:dyDescent="0.25">
      <c r="B86" s="50" t="s">
        <v>41</v>
      </c>
      <c r="C86" s="51" t="s">
        <v>84</v>
      </c>
      <c r="D86" s="51"/>
      <c r="E86" s="51"/>
      <c r="F86" s="51"/>
      <c r="G86" s="51"/>
      <c r="H86" s="51"/>
      <c r="I86" s="51"/>
      <c r="J86" s="51"/>
      <c r="K86" s="352">
        <f>K55*SUM(K79:K85)</f>
        <v>3.6177774733637758E-2</v>
      </c>
      <c r="L86" s="70">
        <f t="shared" si="0"/>
        <v>372.70343530593618</v>
      </c>
    </row>
    <row r="87" spans="2:12" x14ac:dyDescent="0.25">
      <c r="B87" s="82" t="s">
        <v>85</v>
      </c>
      <c r="C87" s="87"/>
      <c r="D87" s="87"/>
      <c r="E87" s="87"/>
      <c r="F87" s="87"/>
      <c r="G87" s="87"/>
      <c r="H87" s="88"/>
      <c r="I87" s="89"/>
      <c r="J87" s="89"/>
      <c r="K87" s="90"/>
      <c r="L87" s="85">
        <f>SUM(L88:L90)</f>
        <v>0</v>
      </c>
    </row>
    <row r="88" spans="2:12" ht="14.25" customHeight="1" x14ac:dyDescent="0.25">
      <c r="B88" s="50" t="s">
        <v>26</v>
      </c>
      <c r="C88" s="497" t="s">
        <v>60</v>
      </c>
      <c r="D88" s="497"/>
      <c r="E88" s="497"/>
      <c r="F88" s="497"/>
      <c r="G88" s="497"/>
      <c r="H88" s="498" t="s">
        <v>86</v>
      </c>
      <c r="I88" s="498"/>
      <c r="J88" s="91">
        <v>0</v>
      </c>
      <c r="K88" s="81">
        <v>0</v>
      </c>
      <c r="L88" s="70">
        <f>K88*$L$33</f>
        <v>0</v>
      </c>
    </row>
    <row r="89" spans="2:12" ht="14.25" customHeight="1" x14ac:dyDescent="0.25">
      <c r="B89" s="50" t="s">
        <v>28</v>
      </c>
      <c r="C89" s="497" t="s">
        <v>60</v>
      </c>
      <c r="D89" s="497"/>
      <c r="E89" s="497"/>
      <c r="F89" s="497"/>
      <c r="G89" s="497"/>
      <c r="H89" s="498" t="s">
        <v>86</v>
      </c>
      <c r="I89" s="498"/>
      <c r="J89" s="91">
        <v>0</v>
      </c>
      <c r="K89" s="81">
        <v>0</v>
      </c>
      <c r="L89" s="70">
        <f t="shared" ref="L89:L90" si="1">K89*$L$33</f>
        <v>0</v>
      </c>
    </row>
    <row r="90" spans="2:12" ht="14.25" customHeight="1" x14ac:dyDescent="0.25">
      <c r="B90" s="50" t="s">
        <v>30</v>
      </c>
      <c r="C90" s="497" t="s">
        <v>60</v>
      </c>
      <c r="D90" s="497"/>
      <c r="E90" s="497"/>
      <c r="F90" s="497"/>
      <c r="G90" s="497"/>
      <c r="H90" s="498" t="s">
        <v>86</v>
      </c>
      <c r="I90" s="498"/>
      <c r="J90" s="91">
        <v>0</v>
      </c>
      <c r="K90" s="81">
        <v>0</v>
      </c>
      <c r="L90" s="70">
        <f t="shared" si="1"/>
        <v>0</v>
      </c>
    </row>
    <row r="91" spans="2:12" ht="3" customHeight="1" x14ac:dyDescent="0.25">
      <c r="B91" s="62"/>
      <c r="C91" s="63"/>
      <c r="D91" s="63"/>
      <c r="E91" s="63"/>
      <c r="F91" s="63"/>
      <c r="G91" s="63"/>
      <c r="H91" s="63"/>
      <c r="I91" s="63"/>
      <c r="J91" s="63"/>
      <c r="K91" s="63"/>
      <c r="L91" s="93"/>
    </row>
    <row r="92" spans="2:12" x14ac:dyDescent="0.25">
      <c r="B92" s="94" t="s">
        <v>87</v>
      </c>
      <c r="C92" s="95"/>
      <c r="D92" s="95"/>
      <c r="E92" s="95"/>
      <c r="F92" s="95"/>
      <c r="G92" s="95"/>
      <c r="H92" s="95"/>
      <c r="I92" s="95"/>
      <c r="J92" s="95"/>
      <c r="K92" s="95"/>
      <c r="L92" s="96"/>
    </row>
    <row r="93" spans="2:12" x14ac:dyDescent="0.25">
      <c r="B93" s="60" t="s">
        <v>64</v>
      </c>
      <c r="C93" s="97"/>
      <c r="D93" s="97"/>
      <c r="E93" s="97"/>
      <c r="F93" s="97"/>
      <c r="G93" s="97"/>
      <c r="H93" s="97"/>
      <c r="I93" s="97"/>
      <c r="J93" s="97"/>
      <c r="K93" s="97"/>
      <c r="L93" s="98">
        <f>L55</f>
        <v>3791.136</v>
      </c>
    </row>
    <row r="94" spans="2:12" x14ac:dyDescent="0.25">
      <c r="B94" s="60" t="s">
        <v>72</v>
      </c>
      <c r="C94" s="97"/>
      <c r="D94" s="97"/>
      <c r="E94" s="97"/>
      <c r="F94" s="97"/>
      <c r="G94" s="97"/>
      <c r="H94" s="97"/>
      <c r="I94" s="97"/>
      <c r="J94" s="97"/>
      <c r="K94" s="97"/>
      <c r="L94" s="98">
        <f>L64</f>
        <v>1373.4626400000002</v>
      </c>
    </row>
    <row r="95" spans="2:12" x14ac:dyDescent="0.25">
      <c r="B95" s="60" t="s">
        <v>76</v>
      </c>
      <c r="C95" s="97"/>
      <c r="D95" s="97"/>
      <c r="E95" s="97"/>
      <c r="F95" s="97"/>
      <c r="G95" s="97"/>
      <c r="H95" s="97"/>
      <c r="I95" s="97"/>
      <c r="J95" s="97"/>
      <c r="K95" s="97"/>
      <c r="L95" s="98">
        <f>L68</f>
        <v>2.2836100000000004</v>
      </c>
    </row>
    <row r="96" spans="2:12" x14ac:dyDescent="0.25">
      <c r="B96" s="60" t="s">
        <v>77</v>
      </c>
      <c r="C96" s="97"/>
      <c r="D96" s="97"/>
      <c r="E96" s="97"/>
      <c r="F96" s="97"/>
      <c r="G96" s="97"/>
      <c r="H96" s="97"/>
      <c r="I96" s="97"/>
      <c r="J96" s="97"/>
      <c r="K96" s="97"/>
      <c r="L96" s="98">
        <f>L71</f>
        <v>536.53107569493341</v>
      </c>
    </row>
    <row r="97" spans="2:12" x14ac:dyDescent="0.25">
      <c r="B97" s="60" t="s">
        <v>80</v>
      </c>
      <c r="C97" s="97"/>
      <c r="D97" s="97"/>
      <c r="E97" s="97"/>
      <c r="F97" s="97"/>
      <c r="G97" s="97"/>
      <c r="H97" s="97"/>
      <c r="I97" s="97"/>
      <c r="J97" s="97"/>
      <c r="K97" s="97"/>
      <c r="L97" s="98">
        <f>L78</f>
        <v>1385.4845095068495</v>
      </c>
    </row>
    <row r="98" spans="2:12" x14ac:dyDescent="0.25">
      <c r="B98" s="60" t="s">
        <v>85</v>
      </c>
      <c r="C98" s="97"/>
      <c r="D98" s="97"/>
      <c r="E98" s="97"/>
      <c r="F98" s="97"/>
      <c r="G98" s="97"/>
      <c r="H98" s="97"/>
      <c r="I98" s="97"/>
      <c r="J98" s="97"/>
      <c r="K98" s="97"/>
      <c r="L98" s="99">
        <f>L87</f>
        <v>0</v>
      </c>
    </row>
    <row r="99" spans="2:12" x14ac:dyDescent="0.25">
      <c r="B99" s="60" t="s">
        <v>88</v>
      </c>
      <c r="C99" s="51"/>
      <c r="D99" s="51"/>
      <c r="E99" s="51"/>
      <c r="F99" s="51"/>
      <c r="G99" s="51"/>
      <c r="H99" s="51"/>
      <c r="I99" s="51"/>
      <c r="J99" s="51"/>
      <c r="K99" s="51"/>
      <c r="L99" s="61">
        <f>SUM(L93:L98)</f>
        <v>7088.897835201783</v>
      </c>
    </row>
    <row r="100" spans="2:12" ht="3" customHeight="1" x14ac:dyDescent="0.25">
      <c r="B100" s="62"/>
      <c r="C100" s="63"/>
      <c r="D100" s="63"/>
      <c r="E100" s="63"/>
      <c r="F100" s="63"/>
      <c r="G100" s="63"/>
      <c r="H100" s="63"/>
      <c r="I100" s="63"/>
      <c r="J100" s="63"/>
      <c r="K100" s="63"/>
      <c r="L100" s="100"/>
    </row>
    <row r="101" spans="2:12" ht="2.25" customHeight="1" x14ac:dyDescent="0.25">
      <c r="B101" s="121"/>
      <c r="C101" s="103"/>
      <c r="D101" s="103"/>
      <c r="E101" s="103"/>
      <c r="F101" s="103"/>
      <c r="G101" s="103"/>
      <c r="H101" s="103"/>
      <c r="I101" s="103"/>
      <c r="J101" s="103"/>
      <c r="K101" s="103"/>
      <c r="L101" s="122"/>
    </row>
    <row r="102" spans="2:12" ht="15" customHeight="1" x14ac:dyDescent="0.25">
      <c r="B102" s="499" t="s">
        <v>109</v>
      </c>
      <c r="C102" s="499"/>
      <c r="D102" s="499"/>
      <c r="E102" s="499"/>
      <c r="F102" s="499"/>
      <c r="G102" s="499"/>
      <c r="H102" s="499"/>
      <c r="I102" s="499"/>
      <c r="J102" s="499"/>
      <c r="K102" s="499"/>
      <c r="L102" s="499"/>
    </row>
    <row r="103" spans="2:12" x14ac:dyDescent="0.25">
      <c r="B103" s="488" t="s">
        <v>90</v>
      </c>
      <c r="C103" s="488"/>
      <c r="D103" s="488"/>
      <c r="E103" s="488"/>
      <c r="F103" s="488"/>
      <c r="G103" s="488"/>
      <c r="H103" s="488"/>
      <c r="I103" s="488"/>
      <c r="J103" s="488"/>
      <c r="K103" s="488"/>
      <c r="L103" s="101" t="s">
        <v>47</v>
      </c>
    </row>
    <row r="104" spans="2:12" x14ac:dyDescent="0.25">
      <c r="B104" s="50" t="s">
        <v>26</v>
      </c>
      <c r="C104" s="51" t="s">
        <v>24</v>
      </c>
      <c r="D104" s="102"/>
      <c r="E104" s="102"/>
      <c r="F104" s="102"/>
      <c r="G104" s="102"/>
      <c r="H104" s="102"/>
      <c r="I104" s="102"/>
      <c r="J104" s="102"/>
      <c r="K104" s="102"/>
      <c r="L104" s="92">
        <f>L33</f>
        <v>10302</v>
      </c>
    </row>
    <row r="105" spans="2:12" x14ac:dyDescent="0.25">
      <c r="B105" s="50" t="s">
        <v>28</v>
      </c>
      <c r="C105" s="51" t="s">
        <v>46</v>
      </c>
      <c r="D105" s="102"/>
      <c r="E105" s="102"/>
      <c r="F105" s="102"/>
      <c r="G105" s="102"/>
      <c r="H105" s="102"/>
      <c r="I105" s="102"/>
      <c r="J105" s="102"/>
      <c r="K105" s="102"/>
      <c r="L105" s="92">
        <f>L44</f>
        <v>853.16</v>
      </c>
    </row>
    <row r="106" spans="2:12" x14ac:dyDescent="0.25">
      <c r="B106" s="50" t="s">
        <v>30</v>
      </c>
      <c r="C106" s="51" t="s">
        <v>57</v>
      </c>
      <c r="D106" s="102"/>
      <c r="E106" s="102"/>
      <c r="F106" s="102"/>
      <c r="G106" s="102"/>
      <c r="H106" s="102"/>
      <c r="I106" s="102"/>
      <c r="J106" s="102"/>
      <c r="K106" s="102"/>
      <c r="L106" s="92">
        <f>L52</f>
        <v>0</v>
      </c>
    </row>
    <row r="107" spans="2:12" x14ac:dyDescent="0.25">
      <c r="B107" s="50" t="s">
        <v>35</v>
      </c>
      <c r="C107" s="51" t="s">
        <v>62</v>
      </c>
      <c r="D107" s="102"/>
      <c r="E107" s="102"/>
      <c r="F107" s="102"/>
      <c r="G107" s="102"/>
      <c r="H107" s="102"/>
      <c r="I107" s="102"/>
      <c r="J107" s="103"/>
      <c r="K107" s="103"/>
      <c r="L107" s="92">
        <f>L99</f>
        <v>7088.897835201783</v>
      </c>
    </row>
    <row r="108" spans="2:12" x14ac:dyDescent="0.25">
      <c r="B108" s="488" t="s">
        <v>91</v>
      </c>
      <c r="C108" s="488"/>
      <c r="D108" s="488"/>
      <c r="E108" s="488"/>
      <c r="F108" s="488"/>
      <c r="G108" s="488"/>
      <c r="H108" s="488"/>
      <c r="I108" s="488"/>
      <c r="J108" s="488"/>
      <c r="K108" s="488"/>
      <c r="L108" s="104">
        <f>SUM(L104:L107)</f>
        <v>18244.057835201784</v>
      </c>
    </row>
    <row r="109" spans="2:12" ht="15.75" customHeight="1" x14ac:dyDescent="0.25">
      <c r="B109" s="494" t="s">
        <v>92</v>
      </c>
      <c r="C109" s="494"/>
      <c r="D109" s="494"/>
      <c r="E109" s="494"/>
      <c r="F109" s="494"/>
      <c r="G109" s="494"/>
      <c r="H109" s="494"/>
      <c r="I109" s="105"/>
      <c r="J109" s="105"/>
      <c r="K109" s="105"/>
      <c r="L109" s="106">
        <f>L108</f>
        <v>18244.057835201784</v>
      </c>
    </row>
    <row r="110" spans="2:12" ht="3" customHeight="1" x14ac:dyDescent="0.25">
      <c r="B110" s="62"/>
      <c r="C110" s="63"/>
      <c r="D110" s="63"/>
      <c r="E110" s="63"/>
      <c r="F110" s="63"/>
      <c r="G110" s="63"/>
      <c r="H110" s="63"/>
      <c r="I110" s="63"/>
      <c r="J110" s="63"/>
      <c r="K110" s="63"/>
      <c r="L110" s="64"/>
    </row>
    <row r="111" spans="2:12" ht="15.75" x14ac:dyDescent="0.25">
      <c r="B111" s="487" t="s">
        <v>110</v>
      </c>
      <c r="C111" s="487"/>
      <c r="D111" s="487"/>
      <c r="E111" s="487"/>
      <c r="F111" s="487"/>
      <c r="G111" s="487"/>
      <c r="H111" s="487"/>
      <c r="I111" s="487"/>
      <c r="J111" s="487"/>
      <c r="K111" s="487"/>
      <c r="L111" s="487"/>
    </row>
    <row r="112" spans="2:12" ht="51" customHeight="1" x14ac:dyDescent="0.25">
      <c r="B112" s="495" t="s">
        <v>94</v>
      </c>
      <c r="C112" s="495"/>
      <c r="D112" s="495"/>
      <c r="E112" s="496" t="s">
        <v>95</v>
      </c>
      <c r="F112" s="496"/>
      <c r="G112" s="496" t="s">
        <v>96</v>
      </c>
      <c r="H112" s="496"/>
      <c r="I112" s="496" t="s">
        <v>97</v>
      </c>
      <c r="J112" s="496"/>
      <c r="K112" s="107" t="s">
        <v>98</v>
      </c>
      <c r="L112" s="108" t="s">
        <v>99</v>
      </c>
    </row>
    <row r="113" spans="2:12" x14ac:dyDescent="0.25">
      <c r="B113" s="490" t="str">
        <f>L15</f>
        <v>Engenheiro</v>
      </c>
      <c r="C113" s="490"/>
      <c r="D113" s="490"/>
      <c r="E113" s="491">
        <f>L109</f>
        <v>18244.057835201784</v>
      </c>
      <c r="F113" s="491"/>
      <c r="G113" s="492">
        <f>1</f>
        <v>1</v>
      </c>
      <c r="H113" s="492"/>
      <c r="I113" s="491">
        <f>E113*G113</f>
        <v>18244.057835201784</v>
      </c>
      <c r="J113" s="491"/>
      <c r="K113" s="109">
        <f>L17</f>
        <v>1</v>
      </c>
      <c r="L113" s="110">
        <f>I113*K113</f>
        <v>18244.057835201784</v>
      </c>
    </row>
    <row r="114" spans="2:12" ht="15.75" x14ac:dyDescent="0.25">
      <c r="B114" s="493" t="s">
        <v>101</v>
      </c>
      <c r="C114" s="493"/>
      <c r="D114" s="493"/>
      <c r="E114" s="493"/>
      <c r="F114" s="493"/>
      <c r="G114" s="493"/>
      <c r="H114" s="493"/>
      <c r="I114" s="493"/>
      <c r="J114" s="493"/>
      <c r="K114" s="493"/>
      <c r="L114" s="111">
        <f>L108</f>
        <v>18244.057835201784</v>
      </c>
    </row>
    <row r="115" spans="2:12" ht="2.25" customHeight="1" x14ac:dyDescent="0.25">
      <c r="B115" s="62"/>
      <c r="C115" s="63"/>
      <c r="D115" s="63"/>
      <c r="E115" s="63"/>
      <c r="F115" s="63"/>
      <c r="G115" s="63"/>
      <c r="H115" s="63"/>
      <c r="I115" s="63"/>
      <c r="J115" s="63"/>
      <c r="K115" s="63"/>
      <c r="L115" s="64"/>
    </row>
    <row r="116" spans="2:12" ht="15.75" x14ac:dyDescent="0.25">
      <c r="B116" s="487" t="s">
        <v>9517</v>
      </c>
      <c r="C116" s="487"/>
      <c r="D116" s="487"/>
      <c r="E116" s="487"/>
      <c r="F116" s="487"/>
      <c r="G116" s="487"/>
      <c r="H116" s="487"/>
      <c r="I116" s="487"/>
      <c r="J116" s="487"/>
      <c r="K116" s="487"/>
      <c r="L116" s="487"/>
    </row>
    <row r="117" spans="2:12" x14ac:dyDescent="0.25">
      <c r="B117" s="488" t="s">
        <v>103</v>
      </c>
      <c r="C117" s="488"/>
      <c r="D117" s="488"/>
      <c r="E117" s="488"/>
      <c r="F117" s="488"/>
      <c r="G117" s="488"/>
      <c r="H117" s="488"/>
      <c r="I117" s="488"/>
      <c r="J117" s="488"/>
      <c r="K117" s="488"/>
      <c r="L117" s="101" t="s">
        <v>25</v>
      </c>
    </row>
    <row r="118" spans="2:12" x14ac:dyDescent="0.25">
      <c r="B118" s="60" t="s">
        <v>104</v>
      </c>
      <c r="C118" s="97"/>
      <c r="D118" s="97"/>
      <c r="E118" s="97"/>
      <c r="F118" s="97"/>
      <c r="G118" s="97"/>
      <c r="H118" s="97"/>
      <c r="I118" s="97"/>
      <c r="J118" s="97"/>
      <c r="K118" s="97"/>
      <c r="L118" s="112">
        <f>L114</f>
        <v>18244.057835201784</v>
      </c>
    </row>
    <row r="119" spans="2:12" x14ac:dyDescent="0.25">
      <c r="B119" s="60" t="s">
        <v>105</v>
      </c>
      <c r="C119" s="97"/>
      <c r="D119" s="97"/>
      <c r="E119" s="97"/>
      <c r="F119" s="97"/>
      <c r="G119" s="97"/>
      <c r="H119" s="97"/>
      <c r="I119" s="97"/>
      <c r="J119" s="97"/>
      <c r="K119" s="97"/>
      <c r="L119" s="112">
        <f>L118</f>
        <v>18244.057835201784</v>
      </c>
    </row>
    <row r="120" spans="2:12" x14ac:dyDescent="0.25">
      <c r="B120" s="60" t="s">
        <v>106</v>
      </c>
      <c r="C120" s="102"/>
      <c r="D120" s="102"/>
      <c r="E120" s="102"/>
      <c r="F120" s="102"/>
      <c r="G120" s="102"/>
      <c r="H120" s="102"/>
      <c r="I120" s="102"/>
      <c r="J120" s="102"/>
      <c r="K120" s="97"/>
      <c r="L120" s="113">
        <f>Modelo!L120</f>
        <v>30</v>
      </c>
    </row>
    <row r="121" spans="2:12" ht="16.5" customHeight="1" x14ac:dyDescent="0.25">
      <c r="B121" s="489" t="s">
        <v>9518</v>
      </c>
      <c r="C121" s="489"/>
      <c r="D121" s="489"/>
      <c r="E121" s="489"/>
      <c r="F121" s="489"/>
      <c r="G121" s="489"/>
      <c r="H121" s="489"/>
      <c r="I121" s="489"/>
      <c r="J121" s="489"/>
      <c r="K121" s="489"/>
      <c r="L121" s="114">
        <f>L114*L120</f>
        <v>547321.7350560535</v>
      </c>
    </row>
  </sheetData>
  <mergeCells count="51">
    <mergeCell ref="B2:L2"/>
    <mergeCell ref="B3:D3"/>
    <mergeCell ref="E3:L3"/>
    <mergeCell ref="B4:D4"/>
    <mergeCell ref="E4:L4"/>
    <mergeCell ref="B5:D5"/>
    <mergeCell ref="E5:I5"/>
    <mergeCell ref="K5:L5"/>
    <mergeCell ref="B7:D7"/>
    <mergeCell ref="B18:L18"/>
    <mergeCell ref="B23:K23"/>
    <mergeCell ref="B26:B27"/>
    <mergeCell ref="L26:L27"/>
    <mergeCell ref="F32:K32"/>
    <mergeCell ref="B33:F33"/>
    <mergeCell ref="B35:G35"/>
    <mergeCell ref="B46:F46"/>
    <mergeCell ref="C47:F47"/>
    <mergeCell ref="C48:E49"/>
    <mergeCell ref="B50:B51"/>
    <mergeCell ref="C50:D51"/>
    <mergeCell ref="E50:J50"/>
    <mergeCell ref="E51:J51"/>
    <mergeCell ref="B54:G54"/>
    <mergeCell ref="B84:B85"/>
    <mergeCell ref="C84:D85"/>
    <mergeCell ref="E84:J84"/>
    <mergeCell ref="E85:J85"/>
    <mergeCell ref="C88:G88"/>
    <mergeCell ref="H88:I88"/>
    <mergeCell ref="B103:K103"/>
    <mergeCell ref="B108:K108"/>
    <mergeCell ref="B109:H109"/>
    <mergeCell ref="B111:L111"/>
    <mergeCell ref="C89:G89"/>
    <mergeCell ref="H89:I89"/>
    <mergeCell ref="C90:G90"/>
    <mergeCell ref="H90:I90"/>
    <mergeCell ref="B102:L102"/>
    <mergeCell ref="B114:K114"/>
    <mergeCell ref="B116:L116"/>
    <mergeCell ref="B117:K117"/>
    <mergeCell ref="B121:K121"/>
    <mergeCell ref="B112:D112"/>
    <mergeCell ref="E112:F112"/>
    <mergeCell ref="G112:H112"/>
    <mergeCell ref="I112:J112"/>
    <mergeCell ref="B113:D113"/>
    <mergeCell ref="E113:F113"/>
    <mergeCell ref="G113:H113"/>
    <mergeCell ref="I113:J113"/>
  </mergeCells>
  <pageMargins left="0.7" right="0.7" top="0.75" bottom="0.75" header="0.3" footer="0.3"/>
  <pageSetup scale="74" firstPageNumber="0" orientation="portrait" r:id="rId1"/>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19</vt:i4>
      </vt:variant>
      <vt:variant>
        <vt:lpstr>Intervalos Nomeados</vt:lpstr>
      </vt:variant>
      <vt:variant>
        <vt:i4>19</vt:i4>
      </vt:variant>
    </vt:vector>
  </HeadingPairs>
  <TitlesOfParts>
    <vt:vector size="38" baseType="lpstr">
      <vt:lpstr>CAPA</vt:lpstr>
      <vt:lpstr>Resumo Mão de Obra</vt:lpstr>
      <vt:lpstr>Ferramental</vt:lpstr>
      <vt:lpstr>Veículos</vt:lpstr>
      <vt:lpstr>UNIFORME</vt:lpstr>
      <vt:lpstr>Materiais de Manutenção</vt:lpstr>
      <vt:lpstr>BDI</vt:lpstr>
      <vt:lpstr>Modelo</vt:lpstr>
      <vt:lpstr>Resp. Téc.</vt:lpstr>
      <vt:lpstr>Super. Adm.</vt:lpstr>
      <vt:lpstr>Encarregado</vt:lpstr>
      <vt:lpstr>Eletricista</vt:lpstr>
      <vt:lpstr>Bombeiro Hid.</vt:lpstr>
      <vt:lpstr>Pedreiro</vt:lpstr>
      <vt:lpstr>Pintor</vt:lpstr>
      <vt:lpstr>AJUD. G. Mt. REPAROS</vt:lpstr>
      <vt:lpstr>Serralheiro</vt:lpstr>
      <vt:lpstr>Aplicador de manta (pedreiro)</vt:lpstr>
      <vt:lpstr>SINAPI ABRIL2023</vt:lpstr>
      <vt:lpstr>'AJUD. G. Mt. REPAROS'!Area_de_impressao</vt:lpstr>
      <vt:lpstr>'Aplicador de manta (pedreiro)'!Area_de_impressao</vt:lpstr>
      <vt:lpstr>BDI!Area_de_impressao</vt:lpstr>
      <vt:lpstr>'Bombeiro Hid.'!Area_de_impressao</vt:lpstr>
      <vt:lpstr>CAPA!Area_de_impressao</vt:lpstr>
      <vt:lpstr>Eletricista!Area_de_impressao</vt:lpstr>
      <vt:lpstr>Encarregado!Area_de_impressao</vt:lpstr>
      <vt:lpstr>Ferramental!Area_de_impressao</vt:lpstr>
      <vt:lpstr>'Materiais de Manutenção'!Area_de_impressao</vt:lpstr>
      <vt:lpstr>Modelo!Area_de_impressao</vt:lpstr>
      <vt:lpstr>Pedreiro!Area_de_impressao</vt:lpstr>
      <vt:lpstr>Pintor!Area_de_impressao</vt:lpstr>
      <vt:lpstr>'Resp. Téc.'!Area_de_impressao</vt:lpstr>
      <vt:lpstr>'Resumo Mão de Obra'!Area_de_impressao</vt:lpstr>
      <vt:lpstr>Serralheiro!Area_de_impressao</vt:lpstr>
      <vt:lpstr>'Super. Adm.'!Area_de_impressao</vt:lpstr>
      <vt:lpstr>UNIFORME!Area_de_impressao</vt:lpstr>
      <vt:lpstr>Veículos!Area_de_impressao</vt:lpstr>
      <vt:lpstr>'Materiais de Manutenção'!Titulos_de_impressao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Almeida Freitas</dc:creator>
  <dc:description/>
  <cp:lastModifiedBy>Jefferson Alves</cp:lastModifiedBy>
  <cp:revision>6</cp:revision>
  <cp:lastPrinted>2023-06-15T21:27:11Z</cp:lastPrinted>
  <dcterms:created xsi:type="dcterms:W3CDTF">2019-05-05T19:47:07Z</dcterms:created>
  <dcterms:modified xsi:type="dcterms:W3CDTF">2023-11-06T18:53:44Z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